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部门整体支出绩效目标表 (2)" sheetId="13" r:id="rId1"/>
    <sheet name="收支预算总表" sheetId="1" r:id="rId2"/>
    <sheet name="单位收入总表" sheetId="2" r:id="rId3"/>
    <sheet name="单位支出总表" sheetId="3" r:id="rId4"/>
    <sheet name="财政收支总表" sheetId="4" r:id="rId5"/>
    <sheet name="一般公共预算支出表" sheetId="5" r:id="rId6"/>
    <sheet name="一般公共预算基本支出表" sheetId="6" r:id="rId7"/>
    <sheet name="三公表" sheetId="7" r:id="rId8"/>
    <sheet name="政府性基金" sheetId="8" r:id="rId9"/>
    <sheet name="国有资本经营" sheetId="9" r:id="rId10"/>
    <sheet name="Sheet9" sheetId="12" r:id="rId11"/>
  </sheets>
  <externalReferences>
    <externalReference r:id="rId12"/>
  </externalReferences>
  <definedNames>
    <definedName name="_xlnm.Print_Area" localSheetId="1">收支预算总表!$A$1:$D$31</definedName>
    <definedName name="_xlnm.Print_Area" localSheetId="8">政府性基金!$A$1:$E$7</definedName>
  </definedNames>
  <calcPr calcId="144525"/>
</workbook>
</file>

<file path=xl/sharedStrings.xml><?xml version="1.0" encoding="utf-8"?>
<sst xmlns="http://schemas.openxmlformats.org/spreadsheetml/2006/main" count="445" uniqueCount="255">
  <si>
    <t>2022年部门整体绩效目标表</t>
  </si>
  <si>
    <t>部门名称</t>
  </si>
  <si>
    <t>赣州经济技术开发区招商局</t>
  </si>
  <si>
    <t>联系人</t>
  </si>
  <si>
    <t>欧阳苑汶</t>
  </si>
  <si>
    <t>联系电话</t>
  </si>
  <si>
    <t>07978371030</t>
  </si>
  <si>
    <t>部门基本信息</t>
  </si>
  <si>
    <t>部门所属领域</t>
  </si>
  <si>
    <t>直属单位包括</t>
  </si>
  <si>
    <t>内设职能部门</t>
  </si>
  <si>
    <t>综合科、外资科、内资科</t>
  </si>
  <si>
    <t>编制控制数</t>
  </si>
  <si>
    <t>在职人员总数</t>
  </si>
  <si>
    <t>其中：行政编制人数</t>
  </si>
  <si>
    <t>事业编制人数</t>
  </si>
  <si>
    <t>编外人数</t>
  </si>
  <si>
    <t>当年预算情况（万元）</t>
  </si>
  <si>
    <t>收入预算合计</t>
  </si>
  <si>
    <t>其中：上级财政拨款</t>
  </si>
  <si>
    <t>本级财政安排</t>
  </si>
  <si>
    <t>其他资金</t>
  </si>
  <si>
    <t>支出预算合计</t>
  </si>
  <si>
    <t>其中：人员经费</t>
  </si>
  <si>
    <t>公用经费</t>
  </si>
  <si>
    <t>项目经费</t>
  </si>
  <si>
    <t>年度绩效指标</t>
  </si>
  <si>
    <t>一级指标</t>
  </si>
  <si>
    <t>二级指标</t>
  </si>
  <si>
    <t>三级指标</t>
  </si>
  <si>
    <t>目标值</t>
  </si>
  <si>
    <t>产出指标</t>
  </si>
  <si>
    <t>数量指标</t>
  </si>
  <si>
    <t>引进项目数</t>
  </si>
  <si>
    <t>2022年，引进各类项目150个</t>
  </si>
  <si>
    <t>质量指标</t>
  </si>
  <si>
    <t>设立招商小分队</t>
  </si>
  <si>
    <t>&gt;=8支</t>
  </si>
  <si>
    <t>时效指标</t>
  </si>
  <si>
    <t>引进项目认定时效</t>
  </si>
  <si>
    <t>〈=12个月</t>
  </si>
  <si>
    <t>成本指标</t>
  </si>
  <si>
    <t>资金投入</t>
  </si>
  <si>
    <t>预算内资金</t>
  </si>
  <si>
    <t>效益指标</t>
  </si>
  <si>
    <t>经济效益指标</t>
  </si>
  <si>
    <t>洽谈项目签约完成及时率（%）</t>
  </si>
  <si>
    <t>&gt;=90%</t>
  </si>
  <si>
    <t>生态效益指标</t>
  </si>
  <si>
    <t>增加就业人员</t>
  </si>
  <si>
    <t>有利于</t>
  </si>
  <si>
    <t>可持续影响指标</t>
  </si>
  <si>
    <t>招商引资活动吸引更多企业投资</t>
  </si>
  <si>
    <t>满意度指标</t>
  </si>
  <si>
    <t xml:space="preserve">满意度指标 </t>
  </si>
  <si>
    <t>企业满意度（%）</t>
  </si>
  <si>
    <t>&gt;=85%</t>
  </si>
  <si>
    <t>收支预算总表</t>
  </si>
  <si>
    <t>填报单位:[105001]赣州经济技术开发区招商局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</si>
  <si>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</si>
  <si>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</si>
  <si>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</si>
  <si>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</si>
  <si>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</si>
  <si>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</si>
  <si>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</si>
  <si>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</si>
  <si>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</si>
  <si>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</si>
  <si>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</si>
  <si>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</si>
  <si>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</si>
  <si>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</si>
  <si>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</si>
  <si>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</si>
  <si>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</si>
  <si>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</si>
  <si>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</si>
  <si>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</si>
  <si>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</si>
  <si>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</si>
  <si>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</si>
  <si>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单位收入总表</t>
  </si>
  <si>
    <t>[105001]赣州经济技术开发区招商局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</si>
  <si>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</si>
  <si>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</si>
  <si>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</si>
  <si>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</si>
  <si>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</si>
  <si>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</si>
  <si>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</si>
  <si>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</si>
  <si>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</si>
  <si>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</si>
  <si>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</si>
  <si>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</si>
  <si>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</si>
  <si>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</si>
  <si>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</si>
  <si>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</si>
  <si>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</si>
  <si>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201</t>
  </si>
  <si>
    <t>一般公共服务支出</t>
  </si>
  <si>
    <t>　06</t>
  </si>
  <si>
    <t>　财政事务</t>
  </si>
  <si>
    <t>　　2010601</t>
  </si>
  <si>
    <t>　　行政运行</t>
  </si>
  <si>
    <t>　09</t>
  </si>
  <si>
    <t>　海关事务</t>
  </si>
  <si>
    <t>　　2010999</t>
  </si>
  <si>
    <t>　　其他海关事务支出</t>
  </si>
  <si>
    <t>　13</t>
  </si>
  <si>
    <t>　商贸事务</t>
  </si>
  <si>
    <t>　　2011301</t>
  </si>
  <si>
    <t>　　2011308</t>
  </si>
  <si>
    <t>　　招商引资</t>
  </si>
  <si>
    <t>　　2011399</t>
  </si>
  <si>
    <t>　　其他商贸事务支出</t>
  </si>
  <si>
    <t>208</t>
  </si>
  <si>
    <t>社会保障和就业支出</t>
  </si>
  <si>
    <t>　05</t>
  </si>
  <si>
    <t>　行政事业单位养老支出</t>
  </si>
  <si>
    <t>　　2080505</t>
  </si>
  <si>
    <t>　　机关事业单位基本养老保险缴费支出</t>
  </si>
  <si>
    <t>　99</t>
  </si>
  <si>
    <t>　其他社会保障和就业支出</t>
  </si>
  <si>
    <t>　　2089999</t>
  </si>
  <si>
    <t>　　其他社会保障和就业支出</t>
  </si>
  <si>
    <t>210</t>
  </si>
  <si>
    <t>卫生健康支出</t>
  </si>
  <si>
    <t>　11</t>
  </si>
  <si>
    <t>　行政事业单位医疗</t>
  </si>
  <si>
    <t>　　2101101</t>
  </si>
  <si>
    <t>　　行政单位医疗</t>
  </si>
  <si>
    <t>　　2101103</t>
  </si>
  <si>
    <t>　　公务员医疗补助</t>
  </si>
  <si>
    <t>215</t>
  </si>
  <si>
    <t>资源勘探工业信息等支出</t>
  </si>
  <si>
    <t>　其他资源勘探工业信息等支出</t>
  </si>
  <si>
    <t>　　2159999</t>
  </si>
  <si>
    <t>　　其他资源勘探工业信息等支出</t>
  </si>
  <si>
    <t>216</t>
  </si>
  <si>
    <t>商业服务业等支出</t>
  </si>
  <si>
    <t>　02</t>
  </si>
  <si>
    <t>　商业流通事务</t>
  </si>
  <si>
    <t>　　2160299</t>
  </si>
  <si>
    <t>　　其他商业流通事务支出</t>
  </si>
  <si>
    <t>　涉外发展服务支出</t>
  </si>
  <si>
    <t>　　2160699</t>
  </si>
  <si>
    <t>　　其他涉外发展服务支出</t>
  </si>
  <si>
    <t>　其他商业服务业等支出</t>
  </si>
  <si>
    <t>　　2169999</t>
  </si>
  <si>
    <t>　　其他商业服务业等支出</t>
  </si>
  <si>
    <t>221</t>
  </si>
  <si>
    <t>住房保障支出</t>
  </si>
  <si>
    <t>　住房改革支出</t>
  </si>
  <si>
    <t>　　2210201</t>
  </si>
  <si>
    <t>　　住房公积金</t>
  </si>
  <si>
    <t>单位支出总表</t>
  </si>
  <si>
    <t>填报单位[105001]赣州经济技术开发区招商局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</si>
  <si>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</si>
  <si>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</si>
  <si>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</si>
  <si>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</si>
  <si>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</si>
  <si>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</si>
  <si>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</si>
  <si>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</si>
  <si>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</si>
  <si>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</si>
  <si>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</si>
  <si>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</si>
  <si>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</si>
  <si>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</si>
  <si>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</si>
  <si>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</si>
  <si>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</si>
  <si>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</si>
  <si>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一般公共预算支出表</t>
  </si>
  <si>
    <t>2022年预算数</t>
  </si>
  <si>
    <t>一般公共预算基本支出表</t>
  </si>
  <si>
    <t>支出经济分类科目</t>
  </si>
  <si>
    <t>2022年基本支出</t>
  </si>
  <si>
    <t>人员经费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</si>
  <si>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</si>
  <si>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</si>
  <si>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</si>
  <si>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</si>
  <si>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</si>
  <si>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</si>
  <si>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</si>
  <si>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</si>
  <si>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30106</t>
  </si>
  <si>
    <t>　伙食补助费</t>
  </si>
  <si>
    <t>　30107</t>
  </si>
  <si>
    <t>　绩效工资</t>
  </si>
  <si>
    <t>　30108</t>
  </si>
  <si>
    <t>　机关事业单位基本养老保险缴费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</si>
  <si>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</si>
  <si>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</si>
  <si>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</si>
  <si>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</si>
  <si>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</si>
  <si>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</si>
  <si>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</si>
  <si>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</si>
  <si>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</si>
  <si>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</si>
  <si>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</si>
  <si>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</si>
  <si>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</si>
  <si>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</si>
  <si>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</si>
  <si>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</si>
  <si>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30207</t>
  </si>
  <si>
    <t>　邮电费</t>
  </si>
  <si>
    <t>　30208</t>
  </si>
  <si>
    <t>　取暖费</t>
  </si>
  <si>
    <t>　30211</t>
  </si>
  <si>
    <t>　差旅费</t>
  </si>
  <si>
    <t>　30214</t>
  </si>
  <si>
    <t>　租赁费</t>
  </si>
  <si>
    <t>　30215</t>
  </si>
  <si>
    <t>　会议费</t>
  </si>
  <si>
    <t>　30216</t>
  </si>
  <si>
    <t>　培训费</t>
  </si>
  <si>
    <t>　30217</t>
  </si>
  <si>
    <t>　公务接待费</t>
  </si>
  <si>
    <t>　30228</t>
  </si>
  <si>
    <t>　工会经费</t>
  </si>
  <si>
    <t>　30229</t>
  </si>
  <si>
    <t>　福利费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</si>
  <si>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</si>
  <si>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</si>
  <si>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</si>
  <si>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</si>
  <si>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</si>
  <si>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</si>
  <si>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30307</t>
  </si>
  <si>
    <t>　医疗费补助</t>
  </si>
  <si>
    <t>　30399</t>
  </si>
  <si>
    <t>　其他对个人和家庭的补助</t>
  </si>
  <si>
    <t>一般公共预算“三公”经费支出表</t>
  </si>
  <si>
    <t>单位编码</t>
  </si>
  <si>
    <t>单位名称</t>
  </si>
  <si>
    <t>因公出国(境)费</t>
  </si>
  <si>
    <t>公务接待费</t>
  </si>
  <si>
    <t>商务接待费</t>
  </si>
  <si>
    <t>公务用车运行维护费</t>
  </si>
  <si>
    <t>公务用车购置</t>
  </si>
  <si>
    <t>105001</t>
  </si>
  <si>
    <t>注：若为空表，则为该部门（单位）无政府性基金收支</t>
  </si>
  <si>
    <t>政府性基金预算支出表</t>
  </si>
  <si>
    <t>注：若为空表，则为该部门（单位）无国有资本经营预算收支</t>
  </si>
  <si>
    <t>国有资本经营预算支出表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</si>
</sst>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000000000_ "/>
    <numFmt numFmtId="178" formatCode="#,##0.00_ "/>
    <numFmt numFmtId="179" formatCode="#,##0.00000000000000_ "/>
    <numFmt numFmtId="180" formatCode="#,##0.00;[Red]#,##0.0"/>
    <numFmt numFmtId="181" formatCode="#,##0.0000"/>
    <numFmt numFmtId="182" formatCode="0.00;[Red]0.00"/>
  </numFmts>
  <fonts count="36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Calibri"/>
      <charset val="134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0.5"/>
      <color indexed="8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b/>
      <sz val="10.5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</cellStyleXfs>
  <cellXfs count="86">
    <xf numFmtId="0" fontId="0" fillId="0" borderId="0" xfId="0">
      <alignment vertical="center"/>
    </xf>
    <xf numFmtId="0" fontId="1" fillId="0" borderId="0" xfId="0" applyFont="1" applyBorder="1" applyAlignment="1" applyProtection="1"/>
    <xf numFmtId="0" fontId="0" fillId="0" borderId="0" xfId="0" applyAlignment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3" fillId="0" borderId="1" xfId="0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37" fontId="3" fillId="0" borderId="2" xfId="0" applyNumberFormat="1" applyFont="1" applyBorder="1" applyAlignment="1" applyProtection="1">
      <alignment horizontal="center" vertical="center" wrapText="1"/>
    </xf>
    <xf numFmtId="37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/>
    <xf numFmtId="4" fontId="3" fillId="0" borderId="1" xfId="0" applyNumberFormat="1" applyFont="1" applyFill="1" applyBorder="1" applyAlignment="1" applyProtection="1">
      <alignment horizontal="right" vertical="center" wrapText="1"/>
    </xf>
    <xf numFmtId="4" fontId="1" fillId="0" borderId="0" xfId="0" applyNumberFormat="1" applyFont="1" applyBorder="1" applyAlignment="1" applyProtection="1"/>
    <xf numFmtId="176" fontId="1" fillId="0" borderId="0" xfId="0" applyNumberFormat="1" applyFont="1" applyBorder="1" applyAlignment="1" applyProtection="1"/>
    <xf numFmtId="177" fontId="1" fillId="0" borderId="0" xfId="0" applyNumberFormat="1" applyFont="1" applyBorder="1" applyAlignment="1" applyProtection="1"/>
    <xf numFmtId="178" fontId="1" fillId="0" borderId="0" xfId="0" applyNumberFormat="1" applyFont="1" applyBorder="1" applyAlignment="1" applyProtection="1"/>
    <xf numFmtId="179" fontId="2" fillId="0" borderId="0" xfId="0" applyNumberFormat="1" applyFont="1" applyBorder="1" applyAlignment="1" applyProtection="1"/>
    <xf numFmtId="4" fontId="3" fillId="0" borderId="1" xfId="0" applyNumberFormat="1" applyFont="1" applyFill="1" applyBorder="1" applyAlignment="1" applyProtection="1">
      <alignment vertical="center"/>
    </xf>
    <xf numFmtId="180" fontId="2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180" fontId="7" fillId="0" borderId="0" xfId="0" applyNumberFormat="1" applyFont="1" applyBorder="1" applyAlignment="1" applyProtection="1">
      <alignment horizontal="center" vertical="center"/>
    </xf>
    <xf numFmtId="180" fontId="3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right"/>
    </xf>
    <xf numFmtId="180" fontId="3" fillId="0" borderId="1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lef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" xfId="0" applyNumberFormat="1" applyFont="1" applyBorder="1" applyAlignment="1" applyProtection="1"/>
    <xf numFmtId="49" fontId="3" fillId="0" borderId="1" xfId="0" applyNumberFormat="1" applyFont="1" applyBorder="1" applyAlignment="1" applyProtection="1">
      <alignment vertical="center"/>
    </xf>
    <xf numFmtId="180" fontId="3" fillId="0" borderId="1" xfId="0" applyNumberFormat="1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/>
    <xf numFmtId="180" fontId="3" fillId="0" borderId="1" xfId="0" applyNumberFormat="1" applyFont="1" applyBorder="1" applyAlignment="1" applyProtection="1">
      <alignment horizontal="right" vertical="center"/>
    </xf>
    <xf numFmtId="4" fontId="3" fillId="0" borderId="1" xfId="0" applyNumberFormat="1" applyFont="1" applyBorder="1" applyAlignment="1" applyProtection="1">
      <alignment horizontal="center" vertical="center"/>
    </xf>
    <xf numFmtId="180" fontId="1" fillId="0" borderId="0" xfId="0" applyNumberFormat="1" applyFont="1" applyBorder="1" applyAlignment="1" applyProtection="1"/>
    <xf numFmtId="181" fontId="5" fillId="0" borderId="0" xfId="0" applyNumberFormat="1" applyFont="1" applyBorder="1" applyAlignment="1" applyProtection="1"/>
    <xf numFmtId="0" fontId="3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>
      <alignment horizontal="left" vertical="center" wrapText="1"/>
    </xf>
    <xf numFmtId="182" fontId="5" fillId="0" borderId="0" xfId="0" applyNumberFormat="1" applyFont="1" applyBorder="1" applyAlignment="1" applyProtection="1"/>
    <xf numFmtId="182" fontId="2" fillId="0" borderId="0" xfId="0" applyNumberFormat="1" applyFont="1" applyBorder="1" applyAlignment="1" applyProtection="1">
      <alignment horizontal="right" vertical="center"/>
    </xf>
    <xf numFmtId="182" fontId="1" fillId="0" borderId="0" xfId="0" applyNumberFormat="1" applyFont="1" applyBorder="1" applyAlignment="1" applyProtection="1"/>
    <xf numFmtId="182" fontId="7" fillId="0" borderId="0" xfId="0" applyNumberFormat="1" applyFont="1" applyBorder="1" applyAlignment="1" applyProtection="1">
      <alignment horizontal="center" vertical="center"/>
    </xf>
    <xf numFmtId="182" fontId="3" fillId="0" borderId="0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/>
    <xf numFmtId="182" fontId="3" fillId="0" borderId="1" xfId="0" applyNumberFormat="1" applyFont="1" applyBorder="1" applyAlignment="1" applyProtection="1">
      <alignment vertical="center"/>
    </xf>
    <xf numFmtId="182" fontId="3" fillId="0" borderId="1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right" vertical="center" wrapText="1"/>
    </xf>
    <xf numFmtId="0" fontId="1" fillId="0" borderId="1" xfId="0" applyFont="1" applyBorder="1" applyAlignment="1" applyProtection="1"/>
    <xf numFmtId="182" fontId="2" fillId="0" borderId="0" xfId="0" applyNumberFormat="1" applyFont="1" applyBorder="1" applyAlignment="1" applyProtection="1">
      <alignment horizontal="left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0" fontId="15" fillId="0" borderId="10" xfId="49" applyFont="1" applyFill="1" applyBorder="1" applyAlignment="1">
      <alignment horizontal="center" vertical="center"/>
    </xf>
    <xf numFmtId="0" fontId="15" fillId="0" borderId="11" xfId="49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2022&#24180;&#37096;&#38376;&#39044;&#31639;&#20844;&#24320;&#34920;(&#21306;&#25307;&#21830;&#2361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预算总表"/>
      <sheetName val="单位收入总表"/>
      <sheetName val="单位支出总表"/>
      <sheetName val="财拨收支总表"/>
      <sheetName val="一般公共预算支出表"/>
      <sheetName val="一般公共预算基本支出表"/>
      <sheetName val="三公表"/>
      <sheetName val="政府性基金"/>
      <sheetName val="国有资本经营"/>
      <sheetName val="支出总表（引用）"/>
      <sheetName val="财拨总表（引用）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A8" t="str">
            <v>一般公共服务支出</v>
          </cell>
        </row>
        <row r="9">
          <cell r="A9" t="str">
            <v>社会保障和就业支出</v>
          </cell>
          <cell r="B9">
            <v>15.167672</v>
          </cell>
        </row>
        <row r="10">
          <cell r="A10" t="str">
            <v>卫生健康支出</v>
          </cell>
          <cell r="B10">
            <v>12.080748</v>
          </cell>
        </row>
        <row r="11">
          <cell r="A11" t="str">
            <v>资源勘探工业信息等支出</v>
          </cell>
        </row>
        <row r="12">
          <cell r="A12" t="str">
            <v>商业服务业等支出</v>
          </cell>
        </row>
        <row r="13">
          <cell r="A13" t="str">
            <v>住房保障支出</v>
          </cell>
          <cell r="B13">
            <v>33.7812</v>
          </cell>
        </row>
      </sheetData>
      <sheetData sheetId="10">
        <row r="7">
          <cell r="A7" t="str">
            <v>一般公共服务支出</v>
          </cell>
        </row>
        <row r="8">
          <cell r="A8" t="str">
            <v>社会保障和就业支出</v>
          </cell>
          <cell r="B8">
            <v>15.167672</v>
          </cell>
          <cell r="C8">
            <v>15.167672</v>
          </cell>
        </row>
        <row r="9">
          <cell r="A9" t="str">
            <v>卫生健康支出</v>
          </cell>
          <cell r="B9">
            <v>12.080748</v>
          </cell>
          <cell r="C9">
            <v>12.080748</v>
          </cell>
        </row>
        <row r="10">
          <cell r="A10" t="str">
            <v>商业服务业等支出</v>
          </cell>
        </row>
        <row r="11">
          <cell r="A11" t="str">
            <v>住房保障支出</v>
          </cell>
          <cell r="B11">
            <v>33.7812</v>
          </cell>
          <cell r="C11">
            <v>33.7812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L13" sqref="L13"/>
    </sheetView>
  </sheetViews>
  <sheetFormatPr defaultColWidth="9" defaultRowHeight="13.5"/>
  <cols>
    <col min="1" max="1" width="9" style="71"/>
    <col min="2" max="2" width="4.25" style="71" customWidth="1"/>
    <col min="3" max="3" width="9" style="71"/>
    <col min="4" max="4" width="6.75" style="71" customWidth="1"/>
    <col min="5" max="5" width="9" style="71"/>
    <col min="6" max="6" width="22.25" style="71" customWidth="1"/>
    <col min="7" max="7" width="9" style="71"/>
    <col min="8" max="8" width="9.25" style="71" customWidth="1"/>
    <col min="9" max="9" width="9" style="71"/>
    <col min="10" max="10" width="1.5" style="71" customWidth="1"/>
    <col min="11" max="11" width="9" style="71"/>
    <col min="12" max="12" width="9.375" style="71"/>
    <col min="13" max="13" width="9" style="71"/>
    <col min="14" max="15" width="10.375" style="71"/>
    <col min="16" max="241" width="9" style="71"/>
    <col min="242" max="16384" width="9" style="2"/>
  </cols>
  <sheetData>
    <row r="1" s="71" customFormat="1" ht="14.25" spans="1:3">
      <c r="A1" s="73"/>
      <c r="B1" s="73"/>
      <c r="C1" s="73"/>
    </row>
    <row r="2" s="71" customFormat="1" ht="24" spans="1:10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</row>
    <row r="3" s="72" customFormat="1" ht="23.1" customHeight="1" spans="1:10">
      <c r="A3" s="75" t="s">
        <v>1</v>
      </c>
      <c r="B3" s="75" t="s">
        <v>2</v>
      </c>
      <c r="C3" s="75"/>
      <c r="D3" s="75"/>
      <c r="E3" s="75"/>
      <c r="F3" s="75"/>
      <c r="G3" s="75"/>
      <c r="H3" s="75"/>
      <c r="I3" s="75"/>
      <c r="J3" s="75"/>
    </row>
    <row r="4" s="72" customFormat="1" ht="23.1" customHeight="1" spans="1:10">
      <c r="A4" s="75" t="s">
        <v>3</v>
      </c>
      <c r="B4" s="75" t="s">
        <v>4</v>
      </c>
      <c r="C4" s="75"/>
      <c r="D4" s="75"/>
      <c r="E4" s="75"/>
      <c r="F4" s="75"/>
      <c r="G4" s="75" t="s">
        <v>5</v>
      </c>
      <c r="H4" s="76" t="s">
        <v>6</v>
      </c>
      <c r="I4" s="76"/>
      <c r="J4" s="76"/>
    </row>
    <row r="5" s="72" customFormat="1" ht="23.1" customHeight="1" spans="1:10">
      <c r="A5" s="77" t="s">
        <v>7</v>
      </c>
      <c r="B5" s="77"/>
      <c r="C5" s="77"/>
      <c r="D5" s="77"/>
      <c r="E5" s="77"/>
      <c r="F5" s="77"/>
      <c r="G5" s="77"/>
      <c r="H5" s="77"/>
      <c r="I5" s="77"/>
      <c r="J5" s="77"/>
    </row>
    <row r="6" s="72" customFormat="1" ht="23.1" customHeight="1" spans="1:10">
      <c r="A6" s="75" t="s">
        <v>8</v>
      </c>
      <c r="B6" s="75"/>
      <c r="C6" s="75"/>
      <c r="D6" s="78"/>
      <c r="E6" s="78"/>
      <c r="F6" s="78"/>
      <c r="G6" s="78" t="s">
        <v>9</v>
      </c>
      <c r="H6" s="78"/>
      <c r="I6" s="78"/>
      <c r="J6" s="78"/>
    </row>
    <row r="7" s="72" customFormat="1" ht="23.1" customHeight="1" spans="1:10">
      <c r="A7" s="75" t="s">
        <v>10</v>
      </c>
      <c r="B7" s="75"/>
      <c r="C7" s="75"/>
      <c r="D7" s="75" t="s">
        <v>11</v>
      </c>
      <c r="E7" s="75"/>
      <c r="F7" s="75"/>
      <c r="G7" s="75" t="s">
        <v>12</v>
      </c>
      <c r="H7" s="75"/>
      <c r="I7" s="78">
        <v>10</v>
      </c>
      <c r="J7" s="78"/>
    </row>
    <row r="8" s="72" customFormat="1" ht="23.1" customHeight="1" spans="1:10">
      <c r="A8" s="75" t="s">
        <v>13</v>
      </c>
      <c r="B8" s="75"/>
      <c r="C8" s="75"/>
      <c r="D8" s="75">
        <v>32</v>
      </c>
      <c r="E8" s="75"/>
      <c r="F8" s="75"/>
      <c r="G8" s="75" t="s">
        <v>14</v>
      </c>
      <c r="H8" s="75"/>
      <c r="I8" s="78">
        <v>10</v>
      </c>
      <c r="J8" s="78"/>
    </row>
    <row r="9" s="72" customFormat="1" ht="23.1" customHeight="1" spans="1:10">
      <c r="A9" s="75" t="s">
        <v>15</v>
      </c>
      <c r="B9" s="75"/>
      <c r="C9" s="75"/>
      <c r="D9" s="75"/>
      <c r="E9" s="75"/>
      <c r="F9" s="75"/>
      <c r="G9" s="75" t="s">
        <v>16</v>
      </c>
      <c r="H9" s="75"/>
      <c r="I9" s="78">
        <v>22</v>
      </c>
      <c r="J9" s="78"/>
    </row>
    <row r="10" s="72" customFormat="1" ht="23.1" customHeight="1" spans="1:10">
      <c r="A10" s="79" t="s">
        <v>17</v>
      </c>
      <c r="B10" s="79"/>
      <c r="C10" s="79"/>
      <c r="D10" s="79"/>
      <c r="E10" s="79"/>
      <c r="F10" s="79"/>
      <c r="G10" s="79"/>
      <c r="H10" s="79"/>
      <c r="I10" s="79"/>
      <c r="J10" s="79"/>
    </row>
    <row r="11" s="72" customFormat="1" ht="23.1" customHeight="1" spans="1:10">
      <c r="A11" s="75" t="s">
        <v>18</v>
      </c>
      <c r="B11" s="75"/>
      <c r="C11" s="75"/>
      <c r="D11" s="75">
        <v>1861.2</v>
      </c>
      <c r="E11" s="75"/>
      <c r="F11" s="75"/>
      <c r="G11" s="75" t="s">
        <v>19</v>
      </c>
      <c r="H11" s="75"/>
      <c r="I11" s="75"/>
      <c r="J11" s="75"/>
    </row>
    <row r="12" s="72" customFormat="1" ht="23.1" customHeight="1" spans="1:10">
      <c r="A12" s="75" t="s">
        <v>20</v>
      </c>
      <c r="B12" s="75"/>
      <c r="C12" s="75"/>
      <c r="D12" s="75">
        <v>1559.42</v>
      </c>
      <c r="E12" s="75"/>
      <c r="F12" s="75"/>
      <c r="G12" s="75" t="s">
        <v>21</v>
      </c>
      <c r="H12" s="75"/>
      <c r="I12" s="75">
        <v>301.78</v>
      </c>
      <c r="J12" s="75"/>
    </row>
    <row r="13" s="72" customFormat="1" ht="23.1" customHeight="1" spans="1:10">
      <c r="A13" s="75" t="s">
        <v>22</v>
      </c>
      <c r="B13" s="75"/>
      <c r="C13" s="75"/>
      <c r="D13" s="75">
        <v>1861.2</v>
      </c>
      <c r="E13" s="75"/>
      <c r="F13" s="75"/>
      <c r="G13" s="75" t="s">
        <v>23</v>
      </c>
      <c r="H13" s="75"/>
      <c r="I13" s="75">
        <v>377.26</v>
      </c>
      <c r="J13" s="75"/>
    </row>
    <row r="14" s="72" customFormat="1" ht="23.1" customHeight="1" spans="1:10">
      <c r="A14" s="75" t="s">
        <v>24</v>
      </c>
      <c r="B14" s="75"/>
      <c r="C14" s="75"/>
      <c r="D14" s="75">
        <v>65.26</v>
      </c>
      <c r="E14" s="75"/>
      <c r="F14" s="75"/>
      <c r="G14" s="80" t="s">
        <v>25</v>
      </c>
      <c r="H14" s="80"/>
      <c r="I14" s="75">
        <f>D13-I13-D14</f>
        <v>1418.68</v>
      </c>
      <c r="J14" s="75"/>
    </row>
    <row r="15" s="71" customFormat="1" ht="23.1" customHeight="1" spans="1:10">
      <c r="A15" s="79" t="s">
        <v>26</v>
      </c>
      <c r="B15" s="79"/>
      <c r="C15" s="79"/>
      <c r="D15" s="79"/>
      <c r="E15" s="79"/>
      <c r="F15" s="79"/>
      <c r="G15" s="79"/>
      <c r="H15" s="79"/>
      <c r="I15" s="79"/>
      <c r="J15" s="79"/>
    </row>
    <row r="16" s="71" customFormat="1" ht="23.1" customHeight="1" spans="1:10">
      <c r="A16" s="79" t="s">
        <v>27</v>
      </c>
      <c r="B16" s="79"/>
      <c r="C16" s="79" t="s">
        <v>28</v>
      </c>
      <c r="D16" s="79"/>
      <c r="E16" s="79" t="s">
        <v>29</v>
      </c>
      <c r="F16" s="79"/>
      <c r="G16" s="79" t="s">
        <v>30</v>
      </c>
      <c r="H16" s="79"/>
      <c r="I16" s="79"/>
      <c r="J16" s="79"/>
    </row>
    <row r="17" s="71" customFormat="1" ht="23.1" customHeight="1" spans="1:10">
      <c r="A17" s="75" t="s">
        <v>31</v>
      </c>
      <c r="B17" s="75"/>
      <c r="C17" s="75" t="s">
        <v>32</v>
      </c>
      <c r="D17" s="75"/>
      <c r="E17" s="81" t="s">
        <v>33</v>
      </c>
      <c r="F17" s="82"/>
      <c r="G17" s="83" t="s">
        <v>34</v>
      </c>
      <c r="H17" s="84"/>
      <c r="I17" s="84"/>
      <c r="J17" s="85"/>
    </row>
    <row r="18" s="71" customFormat="1" ht="23.1" customHeight="1" spans="1:10">
      <c r="A18" s="75" t="s">
        <v>31</v>
      </c>
      <c r="B18" s="75"/>
      <c r="C18" s="75" t="s">
        <v>35</v>
      </c>
      <c r="D18" s="75"/>
      <c r="E18" s="81" t="s">
        <v>36</v>
      </c>
      <c r="F18" s="82"/>
      <c r="G18" s="83" t="s">
        <v>37</v>
      </c>
      <c r="H18" s="84"/>
      <c r="I18" s="84"/>
      <c r="J18" s="85"/>
    </row>
    <row r="19" s="71" customFormat="1" ht="23.1" customHeight="1" spans="1:10">
      <c r="A19" s="75" t="s">
        <v>31</v>
      </c>
      <c r="B19" s="75"/>
      <c r="C19" s="75" t="s">
        <v>38</v>
      </c>
      <c r="D19" s="75"/>
      <c r="E19" s="81" t="s">
        <v>39</v>
      </c>
      <c r="F19" s="82"/>
      <c r="G19" s="83" t="s">
        <v>40</v>
      </c>
      <c r="H19" s="84"/>
      <c r="I19" s="84"/>
      <c r="J19" s="85"/>
    </row>
    <row r="20" s="71" customFormat="1" ht="23.1" customHeight="1" spans="1:10">
      <c r="A20" s="75" t="s">
        <v>31</v>
      </c>
      <c r="B20" s="75"/>
      <c r="C20" s="75" t="s">
        <v>41</v>
      </c>
      <c r="D20" s="75"/>
      <c r="E20" s="81" t="s">
        <v>42</v>
      </c>
      <c r="F20" s="82"/>
      <c r="G20" s="83" t="s">
        <v>43</v>
      </c>
      <c r="H20" s="84"/>
      <c r="I20" s="84"/>
      <c r="J20" s="85"/>
    </row>
    <row r="21" s="71" customFormat="1" ht="23.1" customHeight="1" spans="1:10">
      <c r="A21" s="75" t="s">
        <v>44</v>
      </c>
      <c r="B21" s="75"/>
      <c r="C21" s="75" t="s">
        <v>45</v>
      </c>
      <c r="D21" s="75"/>
      <c r="E21" s="81" t="s">
        <v>46</v>
      </c>
      <c r="F21" s="82"/>
      <c r="G21" s="83" t="s">
        <v>47</v>
      </c>
      <c r="H21" s="84"/>
      <c r="I21" s="84"/>
      <c r="J21" s="85"/>
    </row>
    <row r="22" s="71" customFormat="1" ht="23.1" customHeight="1" spans="1:10">
      <c r="A22" s="75" t="s">
        <v>44</v>
      </c>
      <c r="B22" s="75"/>
      <c r="C22" s="75" t="s">
        <v>48</v>
      </c>
      <c r="D22" s="75"/>
      <c r="E22" s="81" t="s">
        <v>49</v>
      </c>
      <c r="F22" s="82"/>
      <c r="G22" s="83" t="s">
        <v>50</v>
      </c>
      <c r="H22" s="84"/>
      <c r="I22" s="84"/>
      <c r="J22" s="85"/>
    </row>
    <row r="23" s="71" customFormat="1" ht="23.1" customHeight="1" spans="1:10">
      <c r="A23" s="75" t="s">
        <v>44</v>
      </c>
      <c r="B23" s="75"/>
      <c r="C23" s="75" t="s">
        <v>51</v>
      </c>
      <c r="D23" s="75"/>
      <c r="E23" s="81" t="s">
        <v>52</v>
      </c>
      <c r="F23" s="82"/>
      <c r="G23" s="83" t="s">
        <v>50</v>
      </c>
      <c r="H23" s="84"/>
      <c r="I23" s="84"/>
      <c r="J23" s="85"/>
    </row>
    <row r="24" s="71" customFormat="1" ht="23.1" customHeight="1" spans="1:10">
      <c r="A24" s="75" t="s">
        <v>53</v>
      </c>
      <c r="B24" s="75"/>
      <c r="C24" s="75" t="s">
        <v>54</v>
      </c>
      <c r="D24" s="75"/>
      <c r="E24" s="81" t="s">
        <v>55</v>
      </c>
      <c r="F24" s="82"/>
      <c r="G24" s="83" t="s">
        <v>56</v>
      </c>
      <c r="H24" s="84"/>
      <c r="I24" s="84"/>
      <c r="J24" s="85"/>
    </row>
    <row r="25" customHeight="1"/>
  </sheetData>
  <mergeCells count="71">
    <mergeCell ref="A1:C1"/>
    <mergeCell ref="A2:J2"/>
    <mergeCell ref="B3:J3"/>
    <mergeCell ref="B4:F4"/>
    <mergeCell ref="H4:J4"/>
    <mergeCell ref="A5:J5"/>
    <mergeCell ref="A6:C6"/>
    <mergeCell ref="D6:F6"/>
    <mergeCell ref="G6:H6"/>
    <mergeCell ref="I6:J6"/>
    <mergeCell ref="A7:C7"/>
    <mergeCell ref="D7:F7"/>
    <mergeCell ref="G7:H7"/>
    <mergeCell ref="I7:J7"/>
    <mergeCell ref="A8:C8"/>
    <mergeCell ref="D8:F8"/>
    <mergeCell ref="G8:H8"/>
    <mergeCell ref="I8:J8"/>
    <mergeCell ref="A9:C9"/>
    <mergeCell ref="D9:F9"/>
    <mergeCell ref="G9:H9"/>
    <mergeCell ref="I9:J9"/>
    <mergeCell ref="A10:J10"/>
    <mergeCell ref="A11:C11"/>
    <mergeCell ref="D11:F11"/>
    <mergeCell ref="G11:H11"/>
    <mergeCell ref="I11:J11"/>
    <mergeCell ref="A12:C12"/>
    <mergeCell ref="D12:F12"/>
    <mergeCell ref="G12:H12"/>
    <mergeCell ref="I12:J12"/>
    <mergeCell ref="A13:C13"/>
    <mergeCell ref="D13:F13"/>
    <mergeCell ref="G13:H13"/>
    <mergeCell ref="I13:J13"/>
    <mergeCell ref="A14:C14"/>
    <mergeCell ref="D14:F14"/>
    <mergeCell ref="G14:H14"/>
    <mergeCell ref="I14:J14"/>
    <mergeCell ref="A15:J15"/>
    <mergeCell ref="A16:B16"/>
    <mergeCell ref="C16:D16"/>
    <mergeCell ref="E16:F16"/>
    <mergeCell ref="G16:J16"/>
    <mergeCell ref="C17:D17"/>
    <mergeCell ref="E17:F17"/>
    <mergeCell ref="G17:J17"/>
    <mergeCell ref="C18:D18"/>
    <mergeCell ref="E18:F18"/>
    <mergeCell ref="G18:J18"/>
    <mergeCell ref="C19:D19"/>
    <mergeCell ref="E19:F19"/>
    <mergeCell ref="G19:J19"/>
    <mergeCell ref="C20:D20"/>
    <mergeCell ref="E20:F20"/>
    <mergeCell ref="G20:J20"/>
    <mergeCell ref="C21:D21"/>
    <mergeCell ref="E21:F21"/>
    <mergeCell ref="G21:J21"/>
    <mergeCell ref="C22:D22"/>
    <mergeCell ref="E22:F22"/>
    <mergeCell ref="G22:J22"/>
    <mergeCell ref="C23:D23"/>
    <mergeCell ref="E23:F23"/>
    <mergeCell ref="G23:J23"/>
    <mergeCell ref="A24:B24"/>
    <mergeCell ref="C24:D24"/>
    <mergeCell ref="E24:F24"/>
    <mergeCell ref="G24:J24"/>
    <mergeCell ref="A17:B20"/>
    <mergeCell ref="A21:B23"/>
  </mergeCells>
  <printOptions horizontalCentered="1"/>
  <pageMargins left="0.700694444444445" right="0.700694444444445" top="0.432638888888889" bottom="0.511805555555556" header="0.298611111111111" footer="0.298611111111111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17" sqref="G17:J17"/>
    </sheetView>
  </sheetViews>
  <sheetFormatPr defaultColWidth="28" defaultRowHeight="15" outlineLevelCol="7"/>
  <cols>
    <col min="1" max="1" width="21.75" style="1" customWidth="1"/>
    <col min="2" max="2" width="22" style="1" customWidth="1"/>
    <col min="3" max="4" width="28" style="1"/>
    <col min="5" max="5" width="28.75" style="1" customWidth="1"/>
    <col min="6" max="9" width="28" style="1"/>
    <col min="10" max="16384" width="28" style="2"/>
  </cols>
  <sheetData>
    <row r="1" s="1" customFormat="1" spans="1:7">
      <c r="A1" s="3"/>
      <c r="B1" s="3"/>
      <c r="C1" s="4" t="s">
        <v>253</v>
      </c>
      <c r="D1" s="4"/>
      <c r="E1" s="4"/>
      <c r="F1" s="3"/>
      <c r="G1" s="3"/>
    </row>
    <row r="2" s="1" customFormat="1" ht="27" spans="1:7">
      <c r="A2" s="5" t="s">
        <v>254</v>
      </c>
      <c r="B2" s="5"/>
      <c r="C2" s="5"/>
      <c r="D2" s="5"/>
      <c r="E2" s="5"/>
      <c r="F2" s="6"/>
      <c r="G2" s="6"/>
    </row>
    <row r="3" s="1" customFormat="1" spans="1:7">
      <c r="A3" s="7" t="s">
        <v>58</v>
      </c>
      <c r="B3" s="8"/>
      <c r="C3" s="8"/>
      <c r="D3" s="8"/>
      <c r="E3" s="4" t="s">
        <v>59</v>
      </c>
      <c r="F3" s="3"/>
      <c r="G3" s="3"/>
    </row>
    <row r="4" s="1" customFormat="1" spans="1:7">
      <c r="A4" s="9" t="s">
        <v>160</v>
      </c>
      <c r="B4" s="9"/>
      <c r="C4" s="9" t="s">
        <v>179</v>
      </c>
      <c r="D4" s="9"/>
      <c r="E4" s="9"/>
      <c r="F4" s="3"/>
      <c r="G4" s="3"/>
    </row>
    <row r="5" s="1" customFormat="1" spans="1:7">
      <c r="A5" s="9" t="s">
        <v>163</v>
      </c>
      <c r="B5" s="9" t="s">
        <v>164</v>
      </c>
      <c r="C5" s="9" t="s">
        <v>86</v>
      </c>
      <c r="D5" s="9" t="s">
        <v>161</v>
      </c>
      <c r="E5" s="9" t="s">
        <v>162</v>
      </c>
      <c r="F5" s="3"/>
      <c r="G5" s="3"/>
    </row>
    <row r="6" s="1" customFormat="1" spans="1:8">
      <c r="A6" s="9" t="s">
        <v>100</v>
      </c>
      <c r="B6" s="9" t="s">
        <v>100</v>
      </c>
      <c r="C6" s="9">
        <v>1</v>
      </c>
      <c r="D6" s="9">
        <f>C6+1</f>
        <v>2</v>
      </c>
      <c r="E6" s="9">
        <f>D6+1</f>
        <v>3</v>
      </c>
      <c r="F6" s="3"/>
      <c r="G6" s="3"/>
      <c r="H6" s="10"/>
    </row>
    <row r="7" s="1" customFormat="1" spans="1:7">
      <c r="A7" s="11"/>
      <c r="B7" s="11"/>
      <c r="C7" s="12"/>
      <c r="D7" s="12"/>
      <c r="E7" s="12"/>
      <c r="F7" s="3"/>
      <c r="G7" s="3"/>
    </row>
    <row r="8" s="1" customFormat="1"/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</sheetData>
  <mergeCells count="4">
    <mergeCell ref="C1:E1"/>
    <mergeCell ref="A2:E2"/>
    <mergeCell ref="A4:B4"/>
    <mergeCell ref="C4:E4"/>
  </mergeCells>
  <printOptions horizontalCentered="1"/>
  <pageMargins left="0.700694444444445" right="0.432638888888889" top="0.751388888888889" bottom="0.751388888888889" header="0.298611111111111" footer="0.298611111111111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7" sqref="G17:J1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2"/>
  <sheetViews>
    <sheetView workbookViewId="0">
      <selection activeCell="B23" sqref="B23"/>
    </sheetView>
  </sheetViews>
  <sheetFormatPr defaultColWidth="30.75" defaultRowHeight="15"/>
  <cols>
    <col min="1" max="1" width="30.75" style="1"/>
    <col min="2" max="2" width="26.25" style="1" customWidth="1"/>
    <col min="3" max="3" width="30.75" style="1"/>
    <col min="4" max="4" width="26.25" style="1" customWidth="1"/>
    <col min="5" max="252" width="30.75" style="1"/>
    <col min="253" max="16384" width="30.75" style="2"/>
  </cols>
  <sheetData>
    <row r="1" s="1" customFormat="1" spans="1:251">
      <c r="A1" s="59"/>
      <c r="B1" s="59"/>
      <c r="C1" s="59"/>
      <c r="D1" s="6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</row>
    <row r="2" s="1" customFormat="1" ht="25.5" spans="1:251">
      <c r="A2" s="62" t="s">
        <v>57</v>
      </c>
      <c r="B2" s="62"/>
      <c r="C2" s="62"/>
      <c r="D2" s="62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</row>
    <row r="3" s="1" customFormat="1" spans="1:251">
      <c r="A3" s="63" t="s">
        <v>58</v>
      </c>
      <c r="B3" s="61"/>
      <c r="C3" s="61"/>
      <c r="D3" s="60" t="s">
        <v>59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</row>
    <row r="4" s="1" customFormat="1" spans="1:251">
      <c r="A4" s="64" t="s">
        <v>60</v>
      </c>
      <c r="B4" s="64"/>
      <c r="C4" s="64" t="s">
        <v>61</v>
      </c>
      <c r="D4" s="64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</row>
    <row r="5" s="1" customFormat="1" spans="1:251">
      <c r="A5" s="64" t="s">
        <v>62</v>
      </c>
      <c r="B5" s="64" t="s">
        <v>63</v>
      </c>
      <c r="C5" s="64" t="s">
        <v>64</v>
      </c>
      <c r="D5" s="64" t="s">
        <v>63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</row>
    <row r="6" s="1" customFormat="1" spans="1:251">
      <c r="A6" s="65" t="s">
        <v>65</v>
      </c>
      <c r="B6" s="45">
        <v>1559.42</v>
      </c>
      <c r="C6" s="66" t="str">
        <f>IF(ISBLANK('[1]支出总表（引用）'!A8)," ",'[1]支出总表（引用）'!A8)</f>
        <v>一般公共服务支出</v>
      </c>
      <c r="D6" s="12">
        <f>1366.49-15+100</f>
        <v>1451.49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</row>
    <row r="7" s="1" customFormat="1" spans="1:251">
      <c r="A7" s="67" t="s">
        <v>66</v>
      </c>
      <c r="B7" s="45">
        <v>1559.42</v>
      </c>
      <c r="C7" s="66" t="str">
        <f>IF(ISBLANK('[1]支出总表（引用）'!A9)," ",'[1]支出总表（引用）'!A9)</f>
        <v>社会保障和就业支出</v>
      </c>
      <c r="D7" s="12">
        <f>IF(ISBLANK('[1]支出总表（引用）'!B9)," ",'[1]支出总表（引用）'!B9)</f>
        <v>15.167672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</row>
    <row r="8" s="1" customFormat="1" spans="1:251">
      <c r="A8" s="67" t="s">
        <v>67</v>
      </c>
      <c r="B8" s="21"/>
      <c r="C8" s="66" t="str">
        <f>IF(ISBLANK('[1]支出总表（引用）'!A10)," ",'[1]支出总表（引用）'!A10)</f>
        <v>卫生健康支出</v>
      </c>
      <c r="D8" s="12">
        <f>IF(ISBLANK('[1]支出总表（引用）'!B10)," ",'[1]支出总表（引用）'!B10)</f>
        <v>12.080748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</row>
    <row r="9" s="1" customFormat="1" spans="1:251">
      <c r="A9" s="67" t="s">
        <v>68</v>
      </c>
      <c r="B9" s="21"/>
      <c r="C9" s="66" t="str">
        <f>IF(ISBLANK('[1]支出总表（引用）'!A11)," ",'[1]支出总表（引用）'!A11)</f>
        <v>资源勘探工业信息等支出</v>
      </c>
      <c r="D9" s="12">
        <v>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</row>
    <row r="10" s="1" customFormat="1" spans="1:251">
      <c r="A10" s="65" t="s">
        <v>69</v>
      </c>
      <c r="B10" s="45"/>
      <c r="C10" s="66" t="str">
        <f>IF(ISBLANK('[1]支出总表（引用）'!A12)," ",'[1]支出总表（引用）'!A12)</f>
        <v>商业服务业等支出</v>
      </c>
      <c r="D10" s="12">
        <f>21.56+300+17.12+10</f>
        <v>348.68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</row>
    <row r="11" s="1" customFormat="1" spans="1:251">
      <c r="A11" s="67" t="s">
        <v>70</v>
      </c>
      <c r="B11" s="45"/>
      <c r="C11" s="66" t="str">
        <f>IF(ISBLANK('[1]支出总表（引用）'!A13)," ",'[1]支出总表（引用）'!A13)</f>
        <v>住房保障支出</v>
      </c>
      <c r="D11" s="12">
        <f>IF(ISBLANK('[1]支出总表（引用）'!B13)," ",'[1]支出总表（引用）'!B13)</f>
        <v>33.7812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</row>
    <row r="12" s="1" customFormat="1" spans="1:251">
      <c r="A12" s="67" t="s">
        <v>71</v>
      </c>
      <c r="B12" s="45"/>
      <c r="C12" s="66" t="str">
        <f>IF(ISBLANK('[1]支出总表（引用）'!A14)," ",'[1]支出总表（引用）'!A14)</f>
        <v> </v>
      </c>
      <c r="D12" s="12" t="str">
        <f>IF(ISBLANK('[1]支出总表（引用）'!B14)," ",'[1]支出总表（引用）'!B14)</f>
        <v> 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</row>
    <row r="13" s="1" customFormat="1" spans="1:251">
      <c r="A13" s="67" t="s">
        <v>72</v>
      </c>
      <c r="B13" s="45"/>
      <c r="C13" s="66" t="str">
        <f>IF(ISBLANK('[1]支出总表（引用）'!A15)," ",'[1]支出总表（引用）'!A15)</f>
        <v> </v>
      </c>
      <c r="D13" s="12" t="str">
        <f>IF(ISBLANK('[1]支出总表（引用）'!B15)," ",'[1]支出总表（引用）'!B15)</f>
        <v> 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</row>
    <row r="14" s="1" customFormat="1" spans="1:251">
      <c r="A14" s="67" t="s">
        <v>73</v>
      </c>
      <c r="B14" s="21"/>
      <c r="C14" s="66" t="str">
        <f>IF(ISBLANK('[1]支出总表（引用）'!A16)," ",'[1]支出总表（引用）'!A16)</f>
        <v> </v>
      </c>
      <c r="D14" s="12" t="str">
        <f>IF(ISBLANK('[1]支出总表（引用）'!B16)," ",'[1]支出总表（引用）'!B16)</f>
        <v> 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</row>
    <row r="15" s="1" customFormat="1" spans="1:251">
      <c r="A15" s="67" t="s">
        <v>74</v>
      </c>
      <c r="B15" s="21">
        <v>300</v>
      </c>
      <c r="C15" s="66" t="str">
        <f>IF(ISBLANK('[1]支出总表（引用）'!A17)," ",'[1]支出总表（引用）'!A17)</f>
        <v> </v>
      </c>
      <c r="D15" s="12" t="str">
        <f>IF(ISBLANK('[1]支出总表（引用）'!B17)," ",'[1]支出总表（引用）'!B17)</f>
        <v> 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</row>
    <row r="16" s="1" customFormat="1" spans="1:251">
      <c r="A16" s="65"/>
      <c r="B16" s="68"/>
      <c r="C16" s="66" t="str">
        <f>IF(ISBLANK('[1]支出总表（引用）'!A18)," ",'[1]支出总表（引用）'!A18)</f>
        <v> </v>
      </c>
      <c r="D16" s="12" t="str">
        <f>IF(ISBLANK('[1]支出总表（引用）'!B18)," ",'[1]支出总表（引用）'!B18)</f>
        <v> 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</row>
    <row r="17" s="1" customFormat="1" spans="1:251">
      <c r="A17" s="65"/>
      <c r="B17" s="68"/>
      <c r="C17" s="66" t="str">
        <f>IF(ISBLANK('[1]支出总表（引用）'!A19)," ",'[1]支出总表（引用）'!A19)</f>
        <v> </v>
      </c>
      <c r="D17" s="12" t="str">
        <f>IF(ISBLANK('[1]支出总表（引用）'!B19)," ",'[1]支出总表（引用）'!B19)</f>
        <v> 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</row>
    <row r="18" s="1" customFormat="1" spans="1:251">
      <c r="A18" s="65"/>
      <c r="B18" s="68"/>
      <c r="C18" s="66" t="str">
        <f>IF(ISBLANK('[1]支出总表（引用）'!A20)," ",'[1]支出总表（引用）'!A20)</f>
        <v> </v>
      </c>
      <c r="D18" s="12" t="str">
        <f>IF(ISBLANK('[1]支出总表（引用）'!B20)," ",'[1]支出总表（引用）'!B20)</f>
        <v> </v>
      </c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</row>
    <row r="19" s="1" customFormat="1" spans="1:251">
      <c r="A19" s="65"/>
      <c r="B19" s="68"/>
      <c r="C19" s="66" t="str">
        <f>IF(ISBLANK('[1]支出总表（引用）'!A43)," ",'[1]支出总表（引用）'!A43)</f>
        <v> </v>
      </c>
      <c r="D19" s="12" t="str">
        <f>IF(ISBLANK('[1]支出总表（引用）'!B43)," ",'[1]支出总表（引用）'!B43)</f>
        <v> 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</row>
    <row r="20" s="1" customFormat="1" spans="1:251">
      <c r="A20" s="65"/>
      <c r="B20" s="68"/>
      <c r="C20" s="66" t="str">
        <f>IF(ISBLANK('[1]支出总表（引用）'!A44)," ",'[1]支出总表（引用）'!A44)</f>
        <v> </v>
      </c>
      <c r="D20" s="12" t="str">
        <f>IF(ISBLANK('[1]支出总表（引用）'!B44)," ",'[1]支出总表（引用）'!B44)</f>
        <v> 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</row>
    <row r="21" s="1" customFormat="1" spans="1:251">
      <c r="A21" s="65"/>
      <c r="B21" s="68"/>
      <c r="C21" s="66" t="str">
        <f>IF(ISBLANK('[1]支出总表（引用）'!A45)," ",'[1]支出总表（引用）'!A45)</f>
        <v> </v>
      </c>
      <c r="D21" s="12" t="str">
        <f>IF(ISBLANK('[1]支出总表（引用）'!B45)," ",'[1]支出总表（引用）'!B45)</f>
        <v> 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</row>
    <row r="22" s="1" customFormat="1" spans="1:251">
      <c r="A22" s="65"/>
      <c r="B22" s="68"/>
      <c r="C22" s="66" t="str">
        <f>IF(ISBLANK('[1]支出总表（引用）'!A46)," ",'[1]支出总表（引用）'!A46)</f>
        <v> </v>
      </c>
      <c r="D22" s="12" t="str">
        <f>IF(ISBLANK('[1]支出总表（引用）'!B46)," ",'[1]支出总表（引用）'!B46)</f>
        <v> 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</row>
    <row r="23" s="1" customFormat="1" spans="1:251">
      <c r="A23" s="65"/>
      <c r="B23" s="68"/>
      <c r="C23" s="66" t="str">
        <f>IF(ISBLANK('[1]支出总表（引用）'!A47)," ",'[1]支出总表（引用）'!A47)</f>
        <v> </v>
      </c>
      <c r="D23" s="12" t="str">
        <f>IF(ISBLANK('[1]支出总表（引用）'!B47)," ",'[1]支出总表（引用）'!B47)</f>
        <v> 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</row>
    <row r="24" s="1" customFormat="1" spans="1:251">
      <c r="A24" s="65"/>
      <c r="B24" s="68"/>
      <c r="C24" s="66" t="str">
        <f>IF(ISBLANK('[1]支出总表（引用）'!A48)," ",'[1]支出总表（引用）'!A48)</f>
        <v> </v>
      </c>
      <c r="D24" s="12" t="str">
        <f>IF(ISBLANK('[1]支出总表（引用）'!B48)," ",'[1]支出总表（引用）'!B48)</f>
        <v> 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</row>
    <row r="25" s="1" customFormat="1" spans="1:251">
      <c r="A25" s="65"/>
      <c r="B25" s="68"/>
      <c r="C25" s="66" t="str">
        <f>IF(ISBLANK('[1]支出总表（引用）'!A49)," ",'[1]支出总表（引用）'!A49)</f>
        <v> </v>
      </c>
      <c r="D25" s="12" t="str">
        <f>IF(ISBLANK('[1]支出总表（引用）'!B49)," ",'[1]支出总表（引用）'!B49)</f>
        <v> 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</row>
    <row r="26" s="1" customFormat="1" spans="1:251">
      <c r="A26" s="67"/>
      <c r="B26" s="68"/>
      <c r="C26" s="66"/>
      <c r="D26" s="12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</row>
    <row r="27" s="1" customFormat="1" spans="1:251">
      <c r="A27" s="64" t="s">
        <v>75</v>
      </c>
      <c r="B27" s="21">
        <f>B6+B15</f>
        <v>1859.42</v>
      </c>
      <c r="C27" s="64" t="s">
        <v>76</v>
      </c>
      <c r="D27" s="21">
        <v>1861.2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</row>
    <row r="28" s="1" customFormat="1" spans="1:251">
      <c r="A28" s="67" t="s">
        <v>77</v>
      </c>
      <c r="B28" s="21"/>
      <c r="C28" s="67" t="s">
        <v>78</v>
      </c>
      <c r="D28" s="21" t="str">
        <f>IF(ISBLANK('[1]支出总表（引用）'!C7)," ",'[1]支出总表（引用）'!C7)</f>
        <v> 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</row>
    <row r="29" s="1" customFormat="1" spans="1:251">
      <c r="A29" s="67" t="s">
        <v>79</v>
      </c>
      <c r="B29" s="21">
        <v>1.7765</v>
      </c>
      <c r="C29" s="69"/>
      <c r="D29" s="6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</row>
    <row r="30" s="1" customFormat="1" spans="1:251">
      <c r="A30" s="65"/>
      <c r="B30" s="21"/>
      <c r="C30" s="65"/>
      <c r="D30" s="2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</row>
    <row r="31" s="1" customFormat="1" spans="1:251">
      <c r="A31" s="64" t="s">
        <v>80</v>
      </c>
      <c r="B31" s="21">
        <f>B27+B29</f>
        <v>1861.1965</v>
      </c>
      <c r="C31" s="64" t="s">
        <v>81</v>
      </c>
      <c r="D31" s="21">
        <f>B31</f>
        <v>1861.1965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  <c r="HK31" s="61"/>
      <c r="HL31" s="61"/>
      <c r="HM31" s="61"/>
      <c r="HN31" s="61"/>
      <c r="HO31" s="61"/>
      <c r="HP31" s="61"/>
      <c r="HQ31" s="61"/>
      <c r="HR31" s="61"/>
      <c r="HS31" s="61"/>
      <c r="HT31" s="61"/>
      <c r="HU31" s="61"/>
      <c r="HV31" s="61"/>
      <c r="HW31" s="61"/>
      <c r="HX31" s="61"/>
      <c r="HY31" s="61"/>
      <c r="HZ31" s="61"/>
      <c r="IA31" s="61"/>
      <c r="IB31" s="61"/>
      <c r="IC31" s="61"/>
      <c r="ID31" s="61"/>
      <c r="IE31" s="61"/>
      <c r="IF31" s="61"/>
      <c r="IG31" s="61"/>
      <c r="IH31" s="61"/>
      <c r="II31" s="61"/>
      <c r="IJ31" s="61"/>
      <c r="IK31" s="61"/>
      <c r="IL31" s="61"/>
      <c r="IM31" s="61"/>
      <c r="IN31" s="61"/>
      <c r="IO31" s="61"/>
      <c r="IP31" s="61"/>
      <c r="IQ31" s="61"/>
    </row>
    <row r="32" s="1" customFormat="1" spans="1:251">
      <c r="A32" s="70"/>
      <c r="B32" s="70"/>
      <c r="C32" s="70"/>
      <c r="D32" s="70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1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</row>
  </sheetData>
  <mergeCells count="4">
    <mergeCell ref="A2:D2"/>
    <mergeCell ref="A4:B4"/>
    <mergeCell ref="C4:D4"/>
    <mergeCell ref="A32:D3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2"/>
  <sheetViews>
    <sheetView topLeftCell="A4" workbookViewId="0">
      <selection activeCell="G17" sqref="G17:J17"/>
    </sheetView>
  </sheetViews>
  <sheetFormatPr defaultColWidth="9" defaultRowHeight="15"/>
  <cols>
    <col min="1" max="1" width="15" style="1" customWidth="1"/>
    <col min="2" max="2" width="27.75" style="1" customWidth="1"/>
    <col min="3" max="3" width="10.625" style="1" customWidth="1"/>
    <col min="4" max="4" width="11.125" style="1" customWidth="1"/>
    <col min="5" max="5" width="13.25" style="1" customWidth="1"/>
    <col min="6" max="6" width="10.25" style="1" customWidth="1"/>
    <col min="7" max="16" width="9" style="1"/>
    <col min="17" max="16384" width="9" style="2"/>
  </cols>
  <sheetData>
    <row r="1" s="1" customFormat="1" ht="10" customHeight="1"/>
    <row r="2" s="1" customFormat="1" ht="20.25" spans="1:15">
      <c r="A2" s="55" t="s">
        <v>82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="1" customFormat="1" ht="15.75" spans="1:15">
      <c r="A3" s="7" t="s">
        <v>83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4" t="s">
        <v>59</v>
      </c>
    </row>
    <row r="4" s="1" customFormat="1" spans="1:15">
      <c r="A4" s="9" t="s">
        <v>84</v>
      </c>
      <c r="B4" s="9" t="s">
        <v>85</v>
      </c>
      <c r="C4" s="56" t="s">
        <v>86</v>
      </c>
      <c r="D4" s="16" t="s">
        <v>87</v>
      </c>
      <c r="E4" s="9" t="s">
        <v>88</v>
      </c>
      <c r="F4" s="9"/>
      <c r="G4" s="9"/>
      <c r="H4" s="9"/>
      <c r="I4" s="54" t="s">
        <v>89</v>
      </c>
      <c r="J4" s="54" t="s">
        <v>90</v>
      </c>
      <c r="K4" s="54" t="s">
        <v>91</v>
      </c>
      <c r="L4" s="54" t="s">
        <v>92</v>
      </c>
      <c r="M4" s="54" t="s">
        <v>93</v>
      </c>
      <c r="N4" s="54" t="s">
        <v>94</v>
      </c>
      <c r="O4" s="16" t="s">
        <v>95</v>
      </c>
    </row>
    <row r="5" s="1" customFormat="1" ht="42.75" spans="1:15">
      <c r="A5" s="9"/>
      <c r="B5" s="9"/>
      <c r="C5" s="57"/>
      <c r="D5" s="16"/>
      <c r="E5" s="16" t="s">
        <v>96</v>
      </c>
      <c r="F5" s="16" t="s">
        <v>97</v>
      </c>
      <c r="G5" s="16" t="s">
        <v>98</v>
      </c>
      <c r="H5" s="16" t="s">
        <v>99</v>
      </c>
      <c r="I5" s="54"/>
      <c r="J5" s="54"/>
      <c r="K5" s="54"/>
      <c r="L5" s="54"/>
      <c r="M5" s="54"/>
      <c r="N5" s="54"/>
      <c r="O5" s="16"/>
    </row>
    <row r="6" s="1" customFormat="1" ht="17" customHeight="1" spans="1:15">
      <c r="A6" s="26" t="s">
        <v>100</v>
      </c>
      <c r="B6" s="26" t="s">
        <v>100</v>
      </c>
      <c r="C6" s="26">
        <v>1</v>
      </c>
      <c r="D6" s="26">
        <f>C6+1</f>
        <v>2</v>
      </c>
      <c r="E6" s="26">
        <f>D6+1</f>
        <v>3</v>
      </c>
      <c r="F6" s="26">
        <f>E6+1</f>
        <v>4</v>
      </c>
      <c r="G6" s="26">
        <f>F6+1</f>
        <v>5</v>
      </c>
      <c r="H6" s="26">
        <v>2</v>
      </c>
      <c r="I6" s="26">
        <f t="shared" ref="I6:O6" si="0">H6+1</f>
        <v>3</v>
      </c>
      <c r="J6" s="26">
        <f t="shared" si="0"/>
        <v>4</v>
      </c>
      <c r="K6" s="26">
        <f t="shared" si="0"/>
        <v>5</v>
      </c>
      <c r="L6" s="26">
        <f t="shared" si="0"/>
        <v>6</v>
      </c>
      <c r="M6" s="26">
        <f t="shared" si="0"/>
        <v>7</v>
      </c>
      <c r="N6" s="26">
        <f t="shared" si="0"/>
        <v>8</v>
      </c>
      <c r="O6" s="26">
        <f t="shared" si="0"/>
        <v>9</v>
      </c>
    </row>
    <row r="7" s="1" customFormat="1" ht="17" customHeight="1" spans="1:15">
      <c r="A7" s="11"/>
      <c r="B7" s="58" t="s">
        <v>86</v>
      </c>
      <c r="C7" s="21">
        <f>D7+E7+N7</f>
        <v>1861.19962</v>
      </c>
      <c r="D7" s="21">
        <v>1.78</v>
      </c>
      <c r="E7" s="21">
        <f>SUM(F7:H7)</f>
        <v>1559.41962</v>
      </c>
      <c r="F7" s="21">
        <f>F8+F17+F22+F29+F36</f>
        <v>1559.41962</v>
      </c>
      <c r="G7" s="12"/>
      <c r="H7" s="12"/>
      <c r="I7" s="21"/>
      <c r="J7" s="21"/>
      <c r="K7" s="21"/>
      <c r="L7" s="21"/>
      <c r="M7" s="21"/>
      <c r="N7" s="21">
        <v>300</v>
      </c>
      <c r="O7" s="21"/>
    </row>
    <row r="8" s="1" customFormat="1" ht="17" customHeight="1" spans="1:15">
      <c r="A8" s="11" t="s">
        <v>101</v>
      </c>
      <c r="B8" s="58" t="s">
        <v>102</v>
      </c>
      <c r="C8" s="21">
        <f>C9+C11+C13</f>
        <v>1451.494424</v>
      </c>
      <c r="D8" s="21">
        <v>1.776546</v>
      </c>
      <c r="E8" s="21">
        <f t="shared" ref="E8:E38" si="1">SUM(F8:H8)</f>
        <v>1149.71</v>
      </c>
      <c r="F8" s="21">
        <f>F9+F11+F13</f>
        <v>1149.71</v>
      </c>
      <c r="G8" s="12"/>
      <c r="H8" s="12"/>
      <c r="I8" s="21"/>
      <c r="J8" s="21"/>
      <c r="K8" s="21"/>
      <c r="L8" s="21"/>
      <c r="M8" s="21"/>
      <c r="N8" s="21">
        <v>300</v>
      </c>
      <c r="O8" s="21"/>
    </row>
    <row r="9" s="1" customFormat="1" ht="17" customHeight="1" spans="1:15">
      <c r="A9" s="11" t="s">
        <v>103</v>
      </c>
      <c r="B9" s="58" t="s">
        <v>104</v>
      </c>
      <c r="C9" s="21">
        <f t="shared" ref="C9:C38" si="2">D9+E9+N9</f>
        <v>1.504424</v>
      </c>
      <c r="D9" s="21">
        <v>1.504424</v>
      </c>
      <c r="E9" s="21">
        <f t="shared" si="1"/>
        <v>0</v>
      </c>
      <c r="F9" s="21"/>
      <c r="G9" s="12"/>
      <c r="H9" s="12"/>
      <c r="I9" s="21"/>
      <c r="J9" s="21"/>
      <c r="K9" s="21"/>
      <c r="L9" s="21"/>
      <c r="M9" s="21"/>
      <c r="N9" s="21"/>
      <c r="O9" s="21"/>
    </row>
    <row r="10" s="1" customFormat="1" ht="17" customHeight="1" spans="1:15">
      <c r="A10" s="11" t="s">
        <v>105</v>
      </c>
      <c r="B10" s="58" t="s">
        <v>106</v>
      </c>
      <c r="C10" s="21">
        <f t="shared" si="2"/>
        <v>1.504424</v>
      </c>
      <c r="D10" s="21">
        <v>1.504424</v>
      </c>
      <c r="E10" s="21">
        <f t="shared" si="1"/>
        <v>0</v>
      </c>
      <c r="F10" s="21"/>
      <c r="G10" s="12"/>
      <c r="H10" s="12"/>
      <c r="I10" s="21"/>
      <c r="J10" s="21"/>
      <c r="K10" s="21"/>
      <c r="L10" s="21"/>
      <c r="M10" s="21"/>
      <c r="N10" s="21"/>
      <c r="O10" s="21"/>
    </row>
    <row r="11" s="1" customFormat="1" ht="17" customHeight="1" spans="1:15">
      <c r="A11" s="11" t="s">
        <v>107</v>
      </c>
      <c r="B11" s="58" t="s">
        <v>108</v>
      </c>
      <c r="C11" s="21">
        <f t="shared" si="2"/>
        <v>70</v>
      </c>
      <c r="D11" s="21"/>
      <c r="E11" s="21">
        <f t="shared" si="1"/>
        <v>70</v>
      </c>
      <c r="F11" s="21">
        <v>70</v>
      </c>
      <c r="G11" s="12"/>
      <c r="H11" s="12"/>
      <c r="I11" s="21"/>
      <c r="J11" s="21"/>
      <c r="K11" s="21"/>
      <c r="L11" s="21"/>
      <c r="M11" s="21"/>
      <c r="N11" s="21"/>
      <c r="O11" s="21"/>
    </row>
    <row r="12" s="1" customFormat="1" ht="17" customHeight="1" spans="1:15">
      <c r="A12" s="11" t="s">
        <v>109</v>
      </c>
      <c r="B12" s="58" t="s">
        <v>110</v>
      </c>
      <c r="C12" s="21">
        <f t="shared" si="2"/>
        <v>70</v>
      </c>
      <c r="D12" s="21"/>
      <c r="E12" s="21">
        <f t="shared" si="1"/>
        <v>70</v>
      </c>
      <c r="F12" s="21">
        <v>70</v>
      </c>
      <c r="G12" s="12"/>
      <c r="H12" s="12"/>
      <c r="I12" s="21"/>
      <c r="J12" s="21"/>
      <c r="K12" s="21"/>
      <c r="L12" s="21"/>
      <c r="M12" s="21"/>
      <c r="N12" s="21"/>
      <c r="O12" s="21"/>
    </row>
    <row r="13" s="1" customFormat="1" ht="17" customHeight="1" spans="1:15">
      <c r="A13" s="11" t="s">
        <v>111</v>
      </c>
      <c r="B13" s="58" t="s">
        <v>112</v>
      </c>
      <c r="C13" s="21">
        <f>C14+C15+C16</f>
        <v>1379.99</v>
      </c>
      <c r="D13" s="21">
        <v>0.28</v>
      </c>
      <c r="E13" s="21">
        <f t="shared" si="1"/>
        <v>1079.71</v>
      </c>
      <c r="F13" s="21">
        <f>F14+F15</f>
        <v>1079.71</v>
      </c>
      <c r="G13" s="12"/>
      <c r="H13" s="12"/>
      <c r="I13" s="21"/>
      <c r="J13" s="21"/>
      <c r="K13" s="21"/>
      <c r="L13" s="21"/>
      <c r="M13" s="21"/>
      <c r="N13" s="21">
        <v>300</v>
      </c>
      <c r="O13" s="21"/>
    </row>
    <row r="14" s="1" customFormat="1" ht="17" customHeight="1" spans="1:15">
      <c r="A14" s="11" t="s">
        <v>113</v>
      </c>
      <c r="B14" s="58" t="s">
        <v>106</v>
      </c>
      <c r="C14" s="21">
        <f>D14+E14+N14</f>
        <v>379.99</v>
      </c>
      <c r="D14" s="21">
        <v>0.28</v>
      </c>
      <c r="E14" s="21">
        <f t="shared" si="1"/>
        <v>379.71</v>
      </c>
      <c r="F14" s="21">
        <v>379.71</v>
      </c>
      <c r="G14" s="12"/>
      <c r="H14" s="12"/>
      <c r="I14" s="21"/>
      <c r="J14" s="21"/>
      <c r="K14" s="21"/>
      <c r="L14" s="21"/>
      <c r="M14" s="21"/>
      <c r="N14" s="21"/>
      <c r="O14" s="21"/>
    </row>
    <row r="15" s="1" customFormat="1" ht="17" customHeight="1" spans="1:15">
      <c r="A15" s="11" t="s">
        <v>114</v>
      </c>
      <c r="B15" s="58" t="s">
        <v>115</v>
      </c>
      <c r="C15" s="21">
        <f t="shared" si="2"/>
        <v>700</v>
      </c>
      <c r="D15" s="21"/>
      <c r="E15" s="21">
        <v>700</v>
      </c>
      <c r="F15" s="21">
        <v>700</v>
      </c>
      <c r="G15" s="12"/>
      <c r="H15" s="12"/>
      <c r="I15" s="21"/>
      <c r="J15" s="21"/>
      <c r="K15" s="21"/>
      <c r="L15" s="21"/>
      <c r="M15" s="21"/>
      <c r="N15" s="21"/>
      <c r="O15" s="21"/>
    </row>
    <row r="16" s="1" customFormat="1" ht="17" customHeight="1" spans="1:15">
      <c r="A16" s="11" t="s">
        <v>116</v>
      </c>
      <c r="B16" s="58" t="s">
        <v>117</v>
      </c>
      <c r="C16" s="21">
        <f t="shared" si="2"/>
        <v>300</v>
      </c>
      <c r="D16" s="21"/>
      <c r="E16" s="21">
        <f t="shared" si="1"/>
        <v>0</v>
      </c>
      <c r="F16" s="21"/>
      <c r="G16" s="12"/>
      <c r="H16" s="12"/>
      <c r="I16" s="21"/>
      <c r="J16" s="21"/>
      <c r="K16" s="21"/>
      <c r="L16" s="21"/>
      <c r="M16" s="21"/>
      <c r="N16" s="21">
        <v>300</v>
      </c>
      <c r="O16" s="21"/>
    </row>
    <row r="17" s="1" customFormat="1" ht="17" customHeight="1" spans="1:15">
      <c r="A17" s="11" t="s">
        <v>118</v>
      </c>
      <c r="B17" s="58" t="s">
        <v>119</v>
      </c>
      <c r="C17" s="21">
        <f t="shared" si="2"/>
        <v>15.167672</v>
      </c>
      <c r="D17" s="21"/>
      <c r="E17" s="21">
        <f t="shared" si="1"/>
        <v>15.167672</v>
      </c>
      <c r="F17" s="21">
        <v>15.167672</v>
      </c>
      <c r="G17" s="12"/>
      <c r="H17" s="12"/>
      <c r="I17" s="21"/>
      <c r="J17" s="21"/>
      <c r="K17" s="21"/>
      <c r="L17" s="21"/>
      <c r="M17" s="21"/>
      <c r="N17" s="21"/>
      <c r="O17" s="21"/>
    </row>
    <row r="18" s="1" customFormat="1" ht="17" customHeight="1" spans="1:15">
      <c r="A18" s="11" t="s">
        <v>120</v>
      </c>
      <c r="B18" s="58" t="s">
        <v>121</v>
      </c>
      <c r="C18" s="21">
        <f t="shared" si="2"/>
        <v>14.955072</v>
      </c>
      <c r="D18" s="21"/>
      <c r="E18" s="21">
        <f t="shared" si="1"/>
        <v>14.955072</v>
      </c>
      <c r="F18" s="21">
        <v>14.955072</v>
      </c>
      <c r="G18" s="12"/>
      <c r="H18" s="12"/>
      <c r="I18" s="21"/>
      <c r="J18" s="21"/>
      <c r="K18" s="21"/>
      <c r="L18" s="21"/>
      <c r="M18" s="21"/>
      <c r="N18" s="21"/>
      <c r="O18" s="21"/>
    </row>
    <row r="19" s="1" customFormat="1" ht="17" customHeight="1" spans="1:15">
      <c r="A19" s="11" t="s">
        <v>122</v>
      </c>
      <c r="B19" s="58" t="s">
        <v>123</v>
      </c>
      <c r="C19" s="21">
        <f t="shared" si="2"/>
        <v>14.955072</v>
      </c>
      <c r="D19" s="21"/>
      <c r="E19" s="21">
        <f t="shared" si="1"/>
        <v>14.955072</v>
      </c>
      <c r="F19" s="21">
        <v>14.955072</v>
      </c>
      <c r="G19" s="12"/>
      <c r="H19" s="12"/>
      <c r="I19" s="21"/>
      <c r="J19" s="21"/>
      <c r="K19" s="21"/>
      <c r="L19" s="21"/>
      <c r="M19" s="21"/>
      <c r="N19" s="21"/>
      <c r="O19" s="21"/>
    </row>
    <row r="20" s="1" customFormat="1" ht="17" customHeight="1" spans="1:15">
      <c r="A20" s="11" t="s">
        <v>124</v>
      </c>
      <c r="B20" s="58" t="s">
        <v>125</v>
      </c>
      <c r="C20" s="21">
        <f t="shared" si="2"/>
        <v>0.2126</v>
      </c>
      <c r="D20" s="21"/>
      <c r="E20" s="21">
        <f t="shared" si="1"/>
        <v>0.2126</v>
      </c>
      <c r="F20" s="21">
        <v>0.2126</v>
      </c>
      <c r="G20" s="12"/>
      <c r="H20" s="12"/>
      <c r="I20" s="21"/>
      <c r="J20" s="21"/>
      <c r="K20" s="21"/>
      <c r="L20" s="21"/>
      <c r="M20" s="21"/>
      <c r="N20" s="21"/>
      <c r="O20" s="21"/>
    </row>
    <row r="21" s="1" customFormat="1" ht="17" customHeight="1" spans="1:15">
      <c r="A21" s="11" t="s">
        <v>126</v>
      </c>
      <c r="B21" s="58" t="s">
        <v>127</v>
      </c>
      <c r="C21" s="21">
        <f t="shared" si="2"/>
        <v>0.2126</v>
      </c>
      <c r="D21" s="21"/>
      <c r="E21" s="21">
        <f t="shared" si="1"/>
        <v>0.2126</v>
      </c>
      <c r="F21" s="21">
        <v>0.2126</v>
      </c>
      <c r="G21" s="12"/>
      <c r="H21" s="12"/>
      <c r="I21" s="21"/>
      <c r="J21" s="21"/>
      <c r="K21" s="21"/>
      <c r="L21" s="21"/>
      <c r="M21" s="21"/>
      <c r="N21" s="21"/>
      <c r="O21" s="21"/>
    </row>
    <row r="22" s="1" customFormat="1" ht="17" customHeight="1" spans="1:15">
      <c r="A22" s="11" t="s">
        <v>128</v>
      </c>
      <c r="B22" s="58" t="s">
        <v>129</v>
      </c>
      <c r="C22" s="21">
        <f t="shared" si="2"/>
        <v>12.080748</v>
      </c>
      <c r="D22" s="21"/>
      <c r="E22" s="21">
        <f t="shared" si="1"/>
        <v>12.080748</v>
      </c>
      <c r="F22" s="21">
        <v>12.080748</v>
      </c>
      <c r="G22" s="12"/>
      <c r="H22" s="12"/>
      <c r="I22" s="21"/>
      <c r="J22" s="21"/>
      <c r="K22" s="21"/>
      <c r="L22" s="21"/>
      <c r="M22" s="21"/>
      <c r="N22" s="21"/>
      <c r="O22" s="21"/>
    </row>
    <row r="23" s="1" customFormat="1" ht="17" customHeight="1" spans="1:15">
      <c r="A23" s="11" t="s">
        <v>130</v>
      </c>
      <c r="B23" s="58" t="s">
        <v>131</v>
      </c>
      <c r="C23" s="21">
        <f t="shared" si="2"/>
        <v>12.080748</v>
      </c>
      <c r="D23" s="21"/>
      <c r="E23" s="21">
        <f t="shared" si="1"/>
        <v>12.080748</v>
      </c>
      <c r="F23" s="21">
        <v>12.080748</v>
      </c>
      <c r="G23" s="12"/>
      <c r="H23" s="12"/>
      <c r="I23" s="21"/>
      <c r="J23" s="21"/>
      <c r="K23" s="21"/>
      <c r="L23" s="21"/>
      <c r="M23" s="21"/>
      <c r="N23" s="21"/>
      <c r="O23" s="21"/>
    </row>
    <row r="24" s="1" customFormat="1" ht="17" customHeight="1" spans="1:15">
      <c r="A24" s="11" t="s">
        <v>132</v>
      </c>
      <c r="B24" s="58" t="s">
        <v>133</v>
      </c>
      <c r="C24" s="21">
        <f t="shared" si="2"/>
        <v>6.532716</v>
      </c>
      <c r="D24" s="21"/>
      <c r="E24" s="21">
        <f t="shared" si="1"/>
        <v>6.532716</v>
      </c>
      <c r="F24" s="21">
        <v>6.532716</v>
      </c>
      <c r="G24" s="12"/>
      <c r="H24" s="12"/>
      <c r="I24" s="21"/>
      <c r="J24" s="21"/>
      <c r="K24" s="21"/>
      <c r="L24" s="21"/>
      <c r="M24" s="21"/>
      <c r="N24" s="21"/>
      <c r="O24" s="21"/>
    </row>
    <row r="25" s="1" customFormat="1" ht="17" customHeight="1" spans="1:15">
      <c r="A25" s="11" t="s">
        <v>134</v>
      </c>
      <c r="B25" s="58" t="s">
        <v>135</v>
      </c>
      <c r="C25" s="21">
        <f t="shared" si="2"/>
        <v>5.548032</v>
      </c>
      <c r="D25" s="21"/>
      <c r="E25" s="21">
        <f t="shared" si="1"/>
        <v>5.548032</v>
      </c>
      <c r="F25" s="21">
        <v>5.548032</v>
      </c>
      <c r="G25" s="12"/>
      <c r="H25" s="12"/>
      <c r="I25" s="21"/>
      <c r="J25" s="21"/>
      <c r="K25" s="21"/>
      <c r="L25" s="21"/>
      <c r="M25" s="21"/>
      <c r="N25" s="21"/>
      <c r="O25" s="21"/>
    </row>
    <row r="26" s="1" customFormat="1" ht="17" customHeight="1" spans="1:15">
      <c r="A26" s="11" t="s">
        <v>136</v>
      </c>
      <c r="B26" s="58" t="s">
        <v>137</v>
      </c>
      <c r="C26" s="21">
        <f t="shared" si="2"/>
        <v>0</v>
      </c>
      <c r="D26" s="21"/>
      <c r="E26" s="21">
        <f t="shared" si="1"/>
        <v>0</v>
      </c>
      <c r="F26" s="21"/>
      <c r="G26" s="12"/>
      <c r="H26" s="12"/>
      <c r="I26" s="21"/>
      <c r="J26" s="21"/>
      <c r="K26" s="21"/>
      <c r="L26" s="21"/>
      <c r="M26" s="21"/>
      <c r="N26" s="21"/>
      <c r="O26" s="21"/>
    </row>
    <row r="27" s="1" customFormat="1" ht="17" customHeight="1" spans="1:15">
      <c r="A27" s="11" t="s">
        <v>124</v>
      </c>
      <c r="B27" s="58" t="s">
        <v>138</v>
      </c>
      <c r="C27" s="21">
        <f t="shared" si="2"/>
        <v>0</v>
      </c>
      <c r="D27" s="21"/>
      <c r="E27" s="21">
        <f t="shared" si="1"/>
        <v>0</v>
      </c>
      <c r="F27" s="21"/>
      <c r="G27" s="12"/>
      <c r="H27" s="12"/>
      <c r="I27" s="21"/>
      <c r="J27" s="21"/>
      <c r="K27" s="21"/>
      <c r="L27" s="21"/>
      <c r="M27" s="21"/>
      <c r="N27" s="21"/>
      <c r="O27" s="21"/>
    </row>
    <row r="28" s="1" customFormat="1" ht="17" customHeight="1" spans="1:15">
      <c r="A28" s="11" t="s">
        <v>139</v>
      </c>
      <c r="B28" s="58" t="s">
        <v>140</v>
      </c>
      <c r="C28" s="21">
        <f t="shared" si="2"/>
        <v>0</v>
      </c>
      <c r="D28" s="21"/>
      <c r="E28" s="21">
        <f t="shared" si="1"/>
        <v>0</v>
      </c>
      <c r="F28" s="21"/>
      <c r="G28" s="12"/>
      <c r="H28" s="12"/>
      <c r="I28" s="21"/>
      <c r="J28" s="21"/>
      <c r="K28" s="21"/>
      <c r="L28" s="21"/>
      <c r="M28" s="21"/>
      <c r="N28" s="21"/>
      <c r="O28" s="21"/>
    </row>
    <row r="29" s="1" customFormat="1" ht="17" customHeight="1" spans="1:15">
      <c r="A29" s="11" t="s">
        <v>141</v>
      </c>
      <c r="B29" s="58" t="s">
        <v>142</v>
      </c>
      <c r="C29" s="21">
        <f>C30+C32</f>
        <v>348.68</v>
      </c>
      <c r="D29" s="21">
        <f t="shared" ref="D29:F29" si="3">D30+D32</f>
        <v>0</v>
      </c>
      <c r="E29" s="21">
        <f t="shared" si="3"/>
        <v>348.68</v>
      </c>
      <c r="F29" s="21">
        <f t="shared" si="3"/>
        <v>348.68</v>
      </c>
      <c r="G29" s="12"/>
      <c r="H29" s="12"/>
      <c r="I29" s="21"/>
      <c r="J29" s="21"/>
      <c r="K29" s="21"/>
      <c r="L29" s="21"/>
      <c r="M29" s="21"/>
      <c r="N29" s="21"/>
      <c r="O29" s="21"/>
    </row>
    <row r="30" s="1" customFormat="1" ht="17" customHeight="1" spans="1:15">
      <c r="A30" s="11" t="s">
        <v>143</v>
      </c>
      <c r="B30" s="58" t="s">
        <v>144</v>
      </c>
      <c r="C30" s="21">
        <f>D30+E30+N30</f>
        <v>338.68</v>
      </c>
      <c r="D30" s="21"/>
      <c r="E30" s="21">
        <f t="shared" si="1"/>
        <v>338.68</v>
      </c>
      <c r="F30" s="21">
        <f>F31</f>
        <v>338.68</v>
      </c>
      <c r="G30" s="12"/>
      <c r="H30" s="12"/>
      <c r="I30" s="21"/>
      <c r="J30" s="21"/>
      <c r="K30" s="21"/>
      <c r="L30" s="21"/>
      <c r="M30" s="21"/>
      <c r="N30" s="21"/>
      <c r="O30" s="21"/>
    </row>
    <row r="31" s="1" customFormat="1" ht="17" customHeight="1" spans="1:15">
      <c r="A31" s="11" t="s">
        <v>145</v>
      </c>
      <c r="B31" s="58" t="s">
        <v>146</v>
      </c>
      <c r="C31" s="21">
        <f t="shared" si="2"/>
        <v>338.68</v>
      </c>
      <c r="D31" s="21"/>
      <c r="E31" s="21">
        <f t="shared" si="1"/>
        <v>338.68</v>
      </c>
      <c r="F31" s="21">
        <v>338.68</v>
      </c>
      <c r="G31" s="12"/>
      <c r="H31" s="12"/>
      <c r="I31" s="21"/>
      <c r="J31" s="21"/>
      <c r="K31" s="21"/>
      <c r="L31" s="21"/>
      <c r="M31" s="21"/>
      <c r="N31" s="21"/>
      <c r="O31" s="21"/>
    </row>
    <row r="32" s="1" customFormat="1" ht="17" customHeight="1" spans="1:15">
      <c r="A32" s="11" t="s">
        <v>103</v>
      </c>
      <c r="B32" s="58" t="s">
        <v>147</v>
      </c>
      <c r="C32" s="21">
        <f t="shared" si="2"/>
        <v>10</v>
      </c>
      <c r="D32" s="21"/>
      <c r="E32" s="21">
        <v>10</v>
      </c>
      <c r="F32" s="21">
        <v>10</v>
      </c>
      <c r="G32" s="12"/>
      <c r="H32" s="12"/>
      <c r="I32" s="21"/>
      <c r="J32" s="21"/>
      <c r="K32" s="21"/>
      <c r="L32" s="21"/>
      <c r="M32" s="21"/>
      <c r="N32" s="21"/>
      <c r="O32" s="21"/>
    </row>
    <row r="33" s="1" customFormat="1" ht="17" customHeight="1" spans="1:15">
      <c r="A33" s="11" t="s">
        <v>148</v>
      </c>
      <c r="B33" s="58" t="s">
        <v>149</v>
      </c>
      <c r="C33" s="21">
        <v>10</v>
      </c>
      <c r="D33" s="21"/>
      <c r="E33" s="21">
        <v>10</v>
      </c>
      <c r="F33" s="21">
        <v>10</v>
      </c>
      <c r="G33" s="12"/>
      <c r="H33" s="12"/>
      <c r="I33" s="21"/>
      <c r="J33" s="21"/>
      <c r="K33" s="21"/>
      <c r="L33" s="21"/>
      <c r="M33" s="21"/>
      <c r="N33" s="21"/>
      <c r="O33" s="21"/>
    </row>
    <row r="34" s="1" customFormat="1" ht="17" customHeight="1" spans="1:15">
      <c r="A34" s="11" t="s">
        <v>124</v>
      </c>
      <c r="B34" s="58" t="s">
        <v>150</v>
      </c>
      <c r="C34" s="21">
        <f t="shared" si="2"/>
        <v>0</v>
      </c>
      <c r="D34" s="21"/>
      <c r="E34" s="21">
        <f t="shared" si="1"/>
        <v>0</v>
      </c>
      <c r="F34" s="21"/>
      <c r="G34" s="12"/>
      <c r="H34" s="12"/>
      <c r="I34" s="21"/>
      <c r="J34" s="21"/>
      <c r="K34" s="21"/>
      <c r="L34" s="21"/>
      <c r="M34" s="21"/>
      <c r="N34" s="21"/>
      <c r="O34" s="21"/>
    </row>
    <row r="35" s="1" customFormat="1" ht="17" customHeight="1" spans="1:15">
      <c r="A35" s="11" t="s">
        <v>151</v>
      </c>
      <c r="B35" s="58" t="s">
        <v>152</v>
      </c>
      <c r="C35" s="21">
        <f t="shared" si="2"/>
        <v>0</v>
      </c>
      <c r="D35" s="21"/>
      <c r="E35" s="21">
        <f t="shared" si="1"/>
        <v>0</v>
      </c>
      <c r="F35" s="21"/>
      <c r="G35" s="12"/>
      <c r="H35" s="12"/>
      <c r="I35" s="21"/>
      <c r="J35" s="21"/>
      <c r="K35" s="21"/>
      <c r="L35" s="21"/>
      <c r="M35" s="21"/>
      <c r="N35" s="21"/>
      <c r="O35" s="21"/>
    </row>
    <row r="36" s="1" customFormat="1" ht="17" customHeight="1" spans="1:15">
      <c r="A36" s="11" t="s">
        <v>153</v>
      </c>
      <c r="B36" s="58" t="s">
        <v>154</v>
      </c>
      <c r="C36" s="21">
        <f t="shared" si="2"/>
        <v>33.7812</v>
      </c>
      <c r="D36" s="21"/>
      <c r="E36" s="21">
        <f t="shared" si="1"/>
        <v>33.7812</v>
      </c>
      <c r="F36" s="21">
        <v>33.7812</v>
      </c>
      <c r="G36" s="12"/>
      <c r="H36" s="12"/>
      <c r="I36" s="21"/>
      <c r="J36" s="21"/>
      <c r="K36" s="21"/>
      <c r="L36" s="21"/>
      <c r="M36" s="21"/>
      <c r="N36" s="21"/>
      <c r="O36" s="21"/>
    </row>
    <row r="37" s="1" customFormat="1" ht="17" customHeight="1" spans="1:15">
      <c r="A37" s="11" t="s">
        <v>143</v>
      </c>
      <c r="B37" s="58" t="s">
        <v>155</v>
      </c>
      <c r="C37" s="21">
        <f t="shared" si="2"/>
        <v>33.7812</v>
      </c>
      <c r="D37" s="21"/>
      <c r="E37" s="21">
        <f t="shared" si="1"/>
        <v>33.7812</v>
      </c>
      <c r="F37" s="21">
        <v>33.7812</v>
      </c>
      <c r="G37" s="12"/>
      <c r="H37" s="12"/>
      <c r="I37" s="21"/>
      <c r="J37" s="21"/>
      <c r="K37" s="21"/>
      <c r="L37" s="21"/>
      <c r="M37" s="21"/>
      <c r="N37" s="21"/>
      <c r="O37" s="21"/>
    </row>
    <row r="38" s="1" customFormat="1" ht="17" customHeight="1" spans="1:15">
      <c r="A38" s="11" t="s">
        <v>156</v>
      </c>
      <c r="B38" s="58" t="s">
        <v>157</v>
      </c>
      <c r="C38" s="21">
        <f t="shared" si="2"/>
        <v>33.7812</v>
      </c>
      <c r="D38" s="21"/>
      <c r="E38" s="21">
        <f t="shared" si="1"/>
        <v>33.7812</v>
      </c>
      <c r="F38" s="21">
        <v>33.7812</v>
      </c>
      <c r="G38" s="12"/>
      <c r="H38" s="12"/>
      <c r="I38" s="21"/>
      <c r="J38" s="21"/>
      <c r="K38" s="21"/>
      <c r="L38" s="21"/>
      <c r="M38" s="21"/>
      <c r="N38" s="21"/>
      <c r="O38" s="21"/>
    </row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</sheetData>
  <mergeCells count="13">
    <mergeCell ref="A2:O2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700694444444445" right="0.700694444444445" top="0.432638888888889" bottom="0.354166666666667" header="0.298611111111111" footer="0.298611111111111"/>
  <pageSetup paperSize="9" scale="75" orientation="landscape" horizontalDpi="600" verticalDpi="300"/>
  <headerFooter/>
  <ignoredErrors>
    <ignoredError sqref="E29 C29 C8 C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G17" sqref="G17:J17"/>
    </sheetView>
  </sheetViews>
  <sheetFormatPr defaultColWidth="17.375" defaultRowHeight="15" outlineLevelCol="6"/>
  <cols>
    <col min="1" max="1" width="17.375" style="1"/>
    <col min="2" max="2" width="37.375" style="1" customWidth="1"/>
    <col min="3" max="8" width="17.375" style="1"/>
    <col min="9" max="16384" width="17.375" style="2"/>
  </cols>
  <sheetData>
    <row r="1" s="1" customFormat="1" spans="1:7">
      <c r="A1" s="3"/>
      <c r="B1" s="3"/>
      <c r="C1" s="3"/>
      <c r="D1" s="3"/>
      <c r="E1" s="3"/>
      <c r="F1" s="3"/>
      <c r="G1" s="3"/>
    </row>
    <row r="2" s="1" customFormat="1" ht="27" spans="1:7">
      <c r="A2" s="5" t="s">
        <v>158</v>
      </c>
      <c r="B2" s="5"/>
      <c r="C2" s="5"/>
      <c r="D2" s="5"/>
      <c r="E2" s="5"/>
      <c r="F2" s="6"/>
      <c r="G2" s="6"/>
    </row>
    <row r="3" s="1" customFormat="1" spans="1:7">
      <c r="A3" s="13" t="s">
        <v>159</v>
      </c>
      <c r="B3" s="8"/>
      <c r="C3" s="8"/>
      <c r="D3" s="8"/>
      <c r="E3" s="41" t="s">
        <v>59</v>
      </c>
      <c r="F3" s="3"/>
      <c r="G3" s="3"/>
    </row>
    <row r="4" s="1" customFormat="1" spans="1:7">
      <c r="A4" s="9" t="s">
        <v>160</v>
      </c>
      <c r="B4" s="9"/>
      <c r="C4" s="54" t="s">
        <v>86</v>
      </c>
      <c r="D4" s="23" t="s">
        <v>161</v>
      </c>
      <c r="E4" s="9" t="s">
        <v>162</v>
      </c>
      <c r="F4" s="3"/>
      <c r="G4" s="3"/>
    </row>
    <row r="5" s="1" customFormat="1" spans="1:7">
      <c r="A5" s="9" t="s">
        <v>163</v>
      </c>
      <c r="B5" s="9" t="s">
        <v>164</v>
      </c>
      <c r="C5" s="54"/>
      <c r="D5" s="23"/>
      <c r="E5" s="9"/>
      <c r="F5" s="3"/>
      <c r="G5" s="3"/>
    </row>
    <row r="6" s="1" customFormat="1" spans="1:7">
      <c r="A6" s="25" t="s">
        <v>100</v>
      </c>
      <c r="B6" s="25" t="s">
        <v>100</v>
      </c>
      <c r="C6" s="25">
        <v>1</v>
      </c>
      <c r="D6" s="26">
        <f>C6+1</f>
        <v>2</v>
      </c>
      <c r="E6" s="26">
        <f>D6+1</f>
        <v>3</v>
      </c>
      <c r="F6" s="3"/>
      <c r="G6" s="3"/>
    </row>
    <row r="7" s="1" customFormat="1" spans="1:7">
      <c r="A7" s="12"/>
      <c r="B7" s="12" t="s">
        <v>86</v>
      </c>
      <c r="C7" s="12">
        <f>D7+E7</f>
        <v>1861.204044</v>
      </c>
      <c r="D7" s="12">
        <f>D8+D17+D22+D29+D36</f>
        <v>442.524044</v>
      </c>
      <c r="E7" s="12">
        <f>E8+E17+E22+E29+E36</f>
        <v>1418.68</v>
      </c>
      <c r="F7" s="34"/>
      <c r="G7" s="3"/>
    </row>
    <row r="8" s="1" customFormat="1" spans="1:6">
      <c r="A8" s="12" t="s">
        <v>101</v>
      </c>
      <c r="B8" s="12" t="s">
        <v>102</v>
      </c>
      <c r="C8" s="12">
        <f>C9+C11+C13</f>
        <v>1451.494424</v>
      </c>
      <c r="D8" s="12">
        <f>D9+D11+D13</f>
        <v>381.494424</v>
      </c>
      <c r="E8" s="12">
        <f>E9+E11+E13</f>
        <v>1070</v>
      </c>
      <c r="F8" s="31"/>
    </row>
    <row r="9" s="1" customFormat="1" spans="1:5">
      <c r="A9" s="12" t="s">
        <v>103</v>
      </c>
      <c r="B9" s="12" t="s">
        <v>104</v>
      </c>
      <c r="C9" s="12">
        <v>1.504424</v>
      </c>
      <c r="D9" s="12">
        <v>1.504424</v>
      </c>
      <c r="E9" s="12"/>
    </row>
    <row r="10" s="1" customFormat="1" spans="1:5">
      <c r="A10" s="12" t="s">
        <v>105</v>
      </c>
      <c r="B10" s="12" t="s">
        <v>106</v>
      </c>
      <c r="C10" s="12">
        <v>1.504424</v>
      </c>
      <c r="D10" s="12">
        <v>1.504424</v>
      </c>
      <c r="E10" s="12"/>
    </row>
    <row r="11" s="1" customFormat="1" spans="1:5">
      <c r="A11" s="12" t="s">
        <v>107</v>
      </c>
      <c r="B11" s="12" t="s">
        <v>108</v>
      </c>
      <c r="C11" s="12">
        <v>70</v>
      </c>
      <c r="D11" s="12"/>
      <c r="E11" s="12">
        <v>70</v>
      </c>
    </row>
    <row r="12" s="1" customFormat="1" spans="1:5">
      <c r="A12" s="12" t="s">
        <v>109</v>
      </c>
      <c r="B12" s="12" t="s">
        <v>110</v>
      </c>
      <c r="C12" s="12">
        <v>70</v>
      </c>
      <c r="D12" s="12"/>
      <c r="E12" s="12">
        <v>70</v>
      </c>
    </row>
    <row r="13" s="1" customFormat="1" spans="1:5">
      <c r="A13" s="12" t="s">
        <v>111</v>
      </c>
      <c r="B13" s="12" t="s">
        <v>112</v>
      </c>
      <c r="C13" s="12">
        <f>C14+C15+C16</f>
        <v>1379.99</v>
      </c>
      <c r="D13" s="12">
        <f>D14+D15+D16</f>
        <v>379.99</v>
      </c>
      <c r="E13" s="12">
        <f>E14+E15+E16</f>
        <v>1000</v>
      </c>
    </row>
    <row r="14" s="1" customFormat="1" spans="1:5">
      <c r="A14" s="12" t="s">
        <v>113</v>
      </c>
      <c r="B14" s="12" t="s">
        <v>106</v>
      </c>
      <c r="C14" s="12">
        <f>D14+E14</f>
        <v>379.99</v>
      </c>
      <c r="D14" s="12">
        <v>379.99</v>
      </c>
      <c r="E14" s="12"/>
    </row>
    <row r="15" s="1" customFormat="1" spans="1:5">
      <c r="A15" s="12" t="s">
        <v>114</v>
      </c>
      <c r="B15" s="12" t="s">
        <v>115</v>
      </c>
      <c r="C15" s="12">
        <v>700</v>
      </c>
      <c r="D15" s="12"/>
      <c r="E15" s="12">
        <v>700</v>
      </c>
    </row>
    <row r="16" s="1" customFormat="1" spans="1:5">
      <c r="A16" s="12" t="s">
        <v>116</v>
      </c>
      <c r="B16" s="12" t="s">
        <v>117</v>
      </c>
      <c r="C16" s="12">
        <v>300</v>
      </c>
      <c r="D16" s="12"/>
      <c r="E16" s="12">
        <v>300</v>
      </c>
    </row>
    <row r="17" s="1" customFormat="1" spans="1:5">
      <c r="A17" s="12" t="s">
        <v>118</v>
      </c>
      <c r="B17" s="12" t="s">
        <v>119</v>
      </c>
      <c r="C17" s="12">
        <v>15.167672</v>
      </c>
      <c r="D17" s="12">
        <v>15.167672</v>
      </c>
      <c r="E17" s="12"/>
    </row>
    <row r="18" s="1" customFormat="1" spans="1:5">
      <c r="A18" s="12" t="s">
        <v>120</v>
      </c>
      <c r="B18" s="12" t="s">
        <v>121</v>
      </c>
      <c r="C18" s="12">
        <v>14.955072</v>
      </c>
      <c r="D18" s="12">
        <v>14.955072</v>
      </c>
      <c r="E18" s="12"/>
    </row>
    <row r="19" s="1" customFormat="1" spans="1:5">
      <c r="A19" s="12" t="s">
        <v>122</v>
      </c>
      <c r="B19" s="12" t="s">
        <v>123</v>
      </c>
      <c r="C19" s="12">
        <v>14.955072</v>
      </c>
      <c r="D19" s="12">
        <v>14.955072</v>
      </c>
      <c r="E19" s="12"/>
    </row>
    <row r="20" s="1" customFormat="1" spans="1:5">
      <c r="A20" s="12" t="s">
        <v>124</v>
      </c>
      <c r="B20" s="12" t="s">
        <v>125</v>
      </c>
      <c r="C20" s="12">
        <v>0.2126</v>
      </c>
      <c r="D20" s="12">
        <v>0.2126</v>
      </c>
      <c r="E20" s="12"/>
    </row>
    <row r="21" s="1" customFormat="1" spans="1:5">
      <c r="A21" s="12" t="s">
        <v>126</v>
      </c>
      <c r="B21" s="12" t="s">
        <v>127</v>
      </c>
      <c r="C21" s="12">
        <v>0.2126</v>
      </c>
      <c r="D21" s="12">
        <v>0.2126</v>
      </c>
      <c r="E21" s="12"/>
    </row>
    <row r="22" s="1" customFormat="1" spans="1:5">
      <c r="A22" s="12" t="s">
        <v>128</v>
      </c>
      <c r="B22" s="12" t="s">
        <v>129</v>
      </c>
      <c r="C22" s="12">
        <v>12.080748</v>
      </c>
      <c r="D22" s="12">
        <v>12.080748</v>
      </c>
      <c r="E22" s="12"/>
    </row>
    <row r="23" s="1" customFormat="1" spans="1:5">
      <c r="A23" s="12" t="s">
        <v>130</v>
      </c>
      <c r="B23" s="12" t="s">
        <v>131</v>
      </c>
      <c r="C23" s="12">
        <v>12.080748</v>
      </c>
      <c r="D23" s="12">
        <v>12.080748</v>
      </c>
      <c r="E23" s="12"/>
    </row>
    <row r="24" s="1" customFormat="1" spans="1:5">
      <c r="A24" s="12" t="s">
        <v>132</v>
      </c>
      <c r="B24" s="12" t="s">
        <v>133</v>
      </c>
      <c r="C24" s="12">
        <v>6.532716</v>
      </c>
      <c r="D24" s="12">
        <v>6.532716</v>
      </c>
      <c r="E24" s="12"/>
    </row>
    <row r="25" s="1" customFormat="1" spans="1:5">
      <c r="A25" s="12" t="s">
        <v>134</v>
      </c>
      <c r="B25" s="12" t="s">
        <v>135</v>
      </c>
      <c r="C25" s="12">
        <v>5.548032</v>
      </c>
      <c r="D25" s="12">
        <v>5.548032</v>
      </c>
      <c r="E25" s="12"/>
    </row>
    <row r="26" s="1" customFormat="1" spans="1:5">
      <c r="A26" s="12" t="s">
        <v>136</v>
      </c>
      <c r="B26" s="12" t="s">
        <v>137</v>
      </c>
      <c r="C26" s="12"/>
      <c r="D26" s="12"/>
      <c r="E26" s="12"/>
    </row>
    <row r="27" s="1" customFormat="1" spans="1:5">
      <c r="A27" s="12" t="s">
        <v>124</v>
      </c>
      <c r="B27" s="12" t="s">
        <v>138</v>
      </c>
      <c r="C27" s="12"/>
      <c r="D27" s="12"/>
      <c r="E27" s="12"/>
    </row>
    <row r="28" s="1" customFormat="1" spans="1:5">
      <c r="A28" s="12" t="s">
        <v>139</v>
      </c>
      <c r="B28" s="12" t="s">
        <v>140</v>
      </c>
      <c r="C28" s="12"/>
      <c r="D28" s="12"/>
      <c r="E28" s="12"/>
    </row>
    <row r="29" s="1" customFormat="1" spans="1:5">
      <c r="A29" s="12" t="s">
        <v>141</v>
      </c>
      <c r="B29" s="12" t="s">
        <v>142</v>
      </c>
      <c r="C29" s="12">
        <f>C30+C32</f>
        <v>348.68</v>
      </c>
      <c r="D29" s="12"/>
      <c r="E29" s="12">
        <f>E30+E32</f>
        <v>348.68</v>
      </c>
    </row>
    <row r="30" s="1" customFormat="1" spans="1:5">
      <c r="A30" s="12" t="s">
        <v>143</v>
      </c>
      <c r="B30" s="12" t="s">
        <v>144</v>
      </c>
      <c r="C30" s="12">
        <v>338.68</v>
      </c>
      <c r="D30" s="12"/>
      <c r="E30" s="12">
        <v>338.68</v>
      </c>
    </row>
    <row r="31" s="1" customFormat="1" spans="1:5">
      <c r="A31" s="12" t="s">
        <v>145</v>
      </c>
      <c r="B31" s="12" t="s">
        <v>146</v>
      </c>
      <c r="C31" s="12">
        <v>338.68</v>
      </c>
      <c r="D31" s="12"/>
      <c r="E31" s="12">
        <v>338.68</v>
      </c>
    </row>
    <row r="32" s="1" customFormat="1" spans="1:5">
      <c r="A32" s="12" t="s">
        <v>103</v>
      </c>
      <c r="B32" s="12" t="s">
        <v>147</v>
      </c>
      <c r="C32" s="12">
        <v>10</v>
      </c>
      <c r="D32" s="12"/>
      <c r="E32" s="12">
        <v>10</v>
      </c>
    </row>
    <row r="33" s="1" customFormat="1" spans="1:5">
      <c r="A33" s="12" t="s">
        <v>148</v>
      </c>
      <c r="B33" s="12" t="s">
        <v>149</v>
      </c>
      <c r="C33" s="12">
        <v>10</v>
      </c>
      <c r="D33" s="12"/>
      <c r="E33" s="12">
        <v>10</v>
      </c>
    </row>
    <row r="34" s="1" customFormat="1" spans="1:5">
      <c r="A34" s="12" t="s">
        <v>124</v>
      </c>
      <c r="B34" s="12" t="s">
        <v>150</v>
      </c>
      <c r="C34" s="12">
        <v>0</v>
      </c>
      <c r="D34" s="12"/>
      <c r="E34" s="12"/>
    </row>
    <row r="35" s="1" customFormat="1" spans="1:5">
      <c r="A35" s="12" t="s">
        <v>151</v>
      </c>
      <c r="B35" s="12" t="s">
        <v>152</v>
      </c>
      <c r="C35" s="12">
        <v>0</v>
      </c>
      <c r="D35" s="12"/>
      <c r="E35" s="12"/>
    </row>
    <row r="36" s="1" customFormat="1" spans="1:5">
      <c r="A36" s="12" t="s">
        <v>153</v>
      </c>
      <c r="B36" s="12" t="s">
        <v>154</v>
      </c>
      <c r="C36" s="12">
        <v>33.7812</v>
      </c>
      <c r="D36" s="12">
        <v>33.7812</v>
      </c>
      <c r="E36" s="12"/>
    </row>
    <row r="37" s="1" customFormat="1" spans="1:5">
      <c r="A37" s="12" t="s">
        <v>143</v>
      </c>
      <c r="B37" s="12" t="s">
        <v>155</v>
      </c>
      <c r="C37" s="12">
        <v>33.7812</v>
      </c>
      <c r="D37" s="12">
        <v>33.7812</v>
      </c>
      <c r="E37" s="12"/>
    </row>
    <row r="38" s="1" customFormat="1" spans="1:5">
      <c r="A38" s="12" t="s">
        <v>156</v>
      </c>
      <c r="B38" s="12" t="s">
        <v>157</v>
      </c>
      <c r="C38" s="12">
        <v>33.7812</v>
      </c>
      <c r="D38" s="12">
        <v>33.7812</v>
      </c>
      <c r="E38" s="12"/>
    </row>
    <row r="39" s="1" customFormat="1"/>
    <row r="40" s="1" customFormat="1" spans="3:3">
      <c r="C40" s="52"/>
    </row>
    <row r="41" s="1" customFormat="1" spans="5:5">
      <c r="E41" s="52"/>
    </row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</sheetData>
  <mergeCells count="5">
    <mergeCell ref="A2:E2"/>
    <mergeCell ref="A4:B4"/>
    <mergeCell ref="C4:C5"/>
    <mergeCell ref="D4:D5"/>
    <mergeCell ref="E4:E5"/>
  </mergeCells>
  <printOptions horizontalCentered="1"/>
  <pageMargins left="0.700694444444445" right="0.700694444444445" top="0.472222222222222" bottom="0.472222222222222" header="0.298611111111111" footer="0.298611111111111"/>
  <pageSetup paperSize="9" scale="90" orientation="landscape" horizontalDpi="6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08"/>
  <sheetViews>
    <sheetView workbookViewId="0">
      <selection activeCell="G17" sqref="G17:J17"/>
    </sheetView>
  </sheetViews>
  <sheetFormatPr defaultColWidth="9" defaultRowHeight="15"/>
  <cols>
    <col min="1" max="1" width="27.625" style="1" customWidth="1"/>
    <col min="2" max="2" width="13.375" style="1" customWidth="1"/>
    <col min="3" max="3" width="26.5" style="1" customWidth="1"/>
    <col min="4" max="4" width="13" style="1" customWidth="1"/>
    <col min="5" max="5" width="17.625" style="1" customWidth="1"/>
    <col min="6" max="6" width="15.125" style="1" customWidth="1"/>
    <col min="7" max="7" width="17.375" style="1" customWidth="1"/>
    <col min="8" max="34" width="9" style="1"/>
    <col min="35" max="16384" width="9" style="2"/>
  </cols>
  <sheetData>
    <row r="1" s="1" customFormat="1" spans="1:7">
      <c r="A1" s="3"/>
      <c r="B1" s="36"/>
      <c r="C1" s="3"/>
      <c r="D1" s="3"/>
      <c r="E1" s="3"/>
      <c r="F1" s="37"/>
      <c r="G1" s="8"/>
    </row>
    <row r="2" s="1" customFormat="1" ht="25.5" spans="1:7">
      <c r="A2" s="38" t="s">
        <v>165</v>
      </c>
      <c r="B2" s="39"/>
      <c r="C2" s="38"/>
      <c r="D2" s="38"/>
      <c r="E2" s="38"/>
      <c r="F2" s="38"/>
      <c r="G2" s="8"/>
    </row>
    <row r="3" s="1" customFormat="1" spans="1:7">
      <c r="A3" s="13" t="s">
        <v>83</v>
      </c>
      <c r="B3" s="40"/>
      <c r="C3" s="8"/>
      <c r="D3" s="8"/>
      <c r="E3" s="8"/>
      <c r="F3" s="4"/>
      <c r="G3" s="41" t="s">
        <v>59</v>
      </c>
    </row>
    <row r="4" s="1" customFormat="1" spans="1:7">
      <c r="A4" s="9" t="s">
        <v>60</v>
      </c>
      <c r="B4" s="9"/>
      <c r="C4" s="9" t="s">
        <v>166</v>
      </c>
      <c r="D4" s="9"/>
      <c r="E4" s="9"/>
      <c r="F4" s="9"/>
      <c r="G4" s="9"/>
    </row>
    <row r="5" s="1" customFormat="1" ht="36" customHeight="1" spans="1:7">
      <c r="A5" s="9" t="s">
        <v>62</v>
      </c>
      <c r="B5" s="42" t="s">
        <v>63</v>
      </c>
      <c r="C5" s="24" t="s">
        <v>64</v>
      </c>
      <c r="D5" s="24" t="s">
        <v>86</v>
      </c>
      <c r="E5" s="24" t="s">
        <v>167</v>
      </c>
      <c r="F5" s="43" t="s">
        <v>168</v>
      </c>
      <c r="G5" s="16" t="s">
        <v>169</v>
      </c>
    </row>
    <row r="6" s="1" customFormat="1" spans="1:7">
      <c r="A6" s="44" t="s">
        <v>65</v>
      </c>
      <c r="B6" s="45">
        <v>1559.42</v>
      </c>
      <c r="C6" s="12" t="s">
        <v>170</v>
      </c>
      <c r="D6" s="45">
        <f>D7+D8+D9+D10+D11</f>
        <v>1561.19962</v>
      </c>
      <c r="E6" s="45">
        <f>E7+E8+E9+E10+E11</f>
        <v>1561.19962</v>
      </c>
      <c r="F6" s="45" t="str">
        <f>IF(ISBLANK('[1]财拨总表（引用）'!D6)," ",'[1]财拨总表（引用）'!D6)</f>
        <v> </v>
      </c>
      <c r="G6" s="46" t="str">
        <f>IF(ISBLANK('[1]财拨总表（引用）'!E6)," ",'[1]财拨总表（引用）'!E6)</f>
        <v> </v>
      </c>
    </row>
    <row r="7" s="1" customFormat="1" spans="1:7">
      <c r="A7" s="44" t="s">
        <v>171</v>
      </c>
      <c r="B7" s="45">
        <v>1559.42</v>
      </c>
      <c r="C7" s="47" t="str">
        <f>IF(ISBLANK('[1]财拨总表（引用）'!A7)," ",'[1]财拨总表（引用）'!A7)</f>
        <v>一般公共服务支出</v>
      </c>
      <c r="D7" s="45">
        <v>1151.49</v>
      </c>
      <c r="E7" s="45">
        <v>1151.49</v>
      </c>
      <c r="F7" s="45" t="str">
        <f>IF(ISBLANK('[1]财拨总表（引用）'!D7)," ",'[1]财拨总表（引用）'!D7)</f>
        <v> </v>
      </c>
      <c r="G7" s="46"/>
    </row>
    <row r="8" s="1" customFormat="1" spans="1:7">
      <c r="A8" s="44" t="s">
        <v>172</v>
      </c>
      <c r="B8" s="12"/>
      <c r="C8" s="47" t="str">
        <f>IF(ISBLANK('[1]财拨总表（引用）'!A8)," ",'[1]财拨总表（引用）'!A8)</f>
        <v>社会保障和就业支出</v>
      </c>
      <c r="D8" s="45">
        <f>IF(ISBLANK('[1]财拨总表（引用）'!B8)," ",'[1]财拨总表（引用）'!B8)</f>
        <v>15.167672</v>
      </c>
      <c r="E8" s="45">
        <f>IF(ISBLANK('[1]财拨总表（引用）'!C8)," ",'[1]财拨总表（引用）'!C8)</f>
        <v>15.167672</v>
      </c>
      <c r="F8" s="45" t="str">
        <f>IF(ISBLANK('[1]财拨总表（引用）'!D8)," ",'[1]财拨总表（引用）'!D8)</f>
        <v> </v>
      </c>
      <c r="G8" s="46"/>
    </row>
    <row r="9" s="1" customFormat="1" spans="1:7">
      <c r="A9" s="44" t="s">
        <v>173</v>
      </c>
      <c r="B9" s="21"/>
      <c r="C9" s="47" t="str">
        <f>IF(ISBLANK('[1]财拨总表（引用）'!A9)," ",'[1]财拨总表（引用）'!A9)</f>
        <v>卫生健康支出</v>
      </c>
      <c r="D9" s="45">
        <f>IF(ISBLANK('[1]财拨总表（引用）'!B9)," ",'[1]财拨总表（引用）'!B9)</f>
        <v>12.080748</v>
      </c>
      <c r="E9" s="45">
        <f>IF(ISBLANK('[1]财拨总表（引用）'!C9)," ",'[1]财拨总表（引用）'!C9)</f>
        <v>12.080748</v>
      </c>
      <c r="F9" s="45" t="str">
        <f>IF(ISBLANK('[1]财拨总表（引用）'!D9)," ",'[1]财拨总表（引用）'!D9)</f>
        <v> </v>
      </c>
      <c r="G9" s="46"/>
    </row>
    <row r="10" s="1" customFormat="1" spans="1:7">
      <c r="A10" s="44"/>
      <c r="B10" s="48"/>
      <c r="C10" s="47" t="str">
        <f>IF(ISBLANK('[1]财拨总表（引用）'!A10)," ",'[1]财拨总表（引用）'!A10)</f>
        <v>商业服务业等支出</v>
      </c>
      <c r="D10" s="12">
        <v>348.68</v>
      </c>
      <c r="E10" s="12">
        <v>348.68</v>
      </c>
      <c r="F10" s="45" t="str">
        <f>IF(ISBLANK('[1]财拨总表（引用）'!D10)," ",'[1]财拨总表（引用）'!D10)</f>
        <v> </v>
      </c>
      <c r="G10" s="46"/>
    </row>
    <row r="11" s="1" customFormat="1" spans="1:7">
      <c r="A11" s="44"/>
      <c r="B11" s="48"/>
      <c r="C11" s="47" t="str">
        <f>IF(ISBLANK('[1]财拨总表（引用）'!A11)," ",'[1]财拨总表（引用）'!A11)</f>
        <v>住房保障支出</v>
      </c>
      <c r="D11" s="45">
        <f>IF(ISBLANK('[1]财拨总表（引用）'!B11)," ",'[1]财拨总表（引用）'!B11)</f>
        <v>33.7812</v>
      </c>
      <c r="E11" s="45">
        <f>IF(ISBLANK('[1]财拨总表（引用）'!C11)," ",'[1]财拨总表（引用）'!C11)</f>
        <v>33.7812</v>
      </c>
      <c r="F11" s="45" t="str">
        <f>IF(ISBLANK('[1]财拨总表（引用）'!D11)," ",'[1]财拨总表（引用）'!D11)</f>
        <v> </v>
      </c>
      <c r="G11" s="46"/>
    </row>
    <row r="12" s="1" customFormat="1" spans="1:7">
      <c r="A12" s="44"/>
      <c r="B12" s="48"/>
      <c r="C12" s="47" t="str">
        <f>IF(ISBLANK('[1]财拨总表（引用）'!A12)," ",'[1]财拨总表（引用）'!A12)</f>
        <v> </v>
      </c>
      <c r="D12" s="45" t="str">
        <f>IF(ISBLANK('[1]财拨总表（引用）'!B12)," ",'[1]财拨总表（引用）'!B12)</f>
        <v> </v>
      </c>
      <c r="E12" s="45" t="str">
        <f>IF(ISBLANK('[1]财拨总表（引用）'!C12)," ",'[1]财拨总表（引用）'!C12)</f>
        <v> </v>
      </c>
      <c r="F12" s="45" t="str">
        <f>IF(ISBLANK('[1]财拨总表（引用）'!D12)," ",'[1]财拨总表（引用）'!D12)</f>
        <v> </v>
      </c>
      <c r="G12" s="46"/>
    </row>
    <row r="13" s="1" customFormat="1" spans="1:7">
      <c r="A13" s="44"/>
      <c r="B13" s="48"/>
      <c r="C13" s="47" t="str">
        <f>IF(ISBLANK('[1]财拨总表（引用）'!A13)," ",'[1]财拨总表（引用）'!A13)</f>
        <v> </v>
      </c>
      <c r="D13" s="45" t="str">
        <f>IF(ISBLANK('[1]财拨总表（引用）'!B13)," ",'[1]财拨总表（引用）'!B13)</f>
        <v> </v>
      </c>
      <c r="E13" s="45" t="str">
        <f>IF(ISBLANK('[1]财拨总表（引用）'!C13)," ",'[1]财拨总表（引用）'!C13)</f>
        <v> </v>
      </c>
      <c r="F13" s="45" t="str">
        <f>IF(ISBLANK('[1]财拨总表（引用）'!D13)," ",'[1]财拨总表（引用）'!D13)</f>
        <v> </v>
      </c>
      <c r="G13" s="46"/>
    </row>
    <row r="14" s="1" customFormat="1" spans="1:7">
      <c r="A14" s="44"/>
      <c r="B14" s="48"/>
      <c r="C14" s="47" t="str">
        <f>IF(ISBLANK('[1]财拨总表（引用）'!A14)," ",'[1]财拨总表（引用）'!A14)</f>
        <v> </v>
      </c>
      <c r="D14" s="45" t="str">
        <f>IF(ISBLANK('[1]财拨总表（引用）'!B14)," ",'[1]财拨总表（引用）'!B14)</f>
        <v> </v>
      </c>
      <c r="E14" s="45" t="str">
        <f>IF(ISBLANK('[1]财拨总表（引用）'!C14)," ",'[1]财拨总表（引用）'!C14)</f>
        <v> </v>
      </c>
      <c r="F14" s="45" t="str">
        <f>IF(ISBLANK('[1]财拨总表（引用）'!D14)," ",'[1]财拨总表（引用）'!D14)</f>
        <v> </v>
      </c>
      <c r="G14" s="46"/>
    </row>
    <row r="15" s="1" customFormat="1" spans="1:7">
      <c r="A15" s="44"/>
      <c r="B15" s="48"/>
      <c r="C15" s="47" t="str">
        <f>IF(ISBLANK('[1]财拨总表（引用）'!A15)," ",'[1]财拨总表（引用）'!A15)</f>
        <v> </v>
      </c>
      <c r="D15" s="45" t="str">
        <f>IF(ISBLANK('[1]财拨总表（引用）'!B15)," ",'[1]财拨总表（引用）'!B15)</f>
        <v> </v>
      </c>
      <c r="E15" s="45" t="str">
        <f>IF(ISBLANK('[1]财拨总表（引用）'!C15)," ",'[1]财拨总表（引用）'!C15)</f>
        <v> </v>
      </c>
      <c r="F15" s="45" t="str">
        <f>IF(ISBLANK('[1]财拨总表（引用）'!D15)," ",'[1]财拨总表（引用）'!D15)</f>
        <v> </v>
      </c>
      <c r="G15" s="46"/>
    </row>
    <row r="16" s="1" customFormat="1" spans="1:7">
      <c r="A16" s="44"/>
      <c r="B16" s="48"/>
      <c r="C16" s="47" t="str">
        <f>IF(ISBLANK('[1]财拨总表（引用）'!A39)," ",'[1]财拨总表（引用）'!A39)</f>
        <v> </v>
      </c>
      <c r="D16" s="45" t="str">
        <f>IF(ISBLANK('[1]财拨总表（引用）'!B39)," ",'[1]财拨总表（引用）'!B39)</f>
        <v> </v>
      </c>
      <c r="E16" s="45" t="str">
        <f>IF(ISBLANK('[1]财拨总表（引用）'!C39)," ",'[1]财拨总表（引用）'!C39)</f>
        <v> </v>
      </c>
      <c r="F16" s="45" t="str">
        <f>IF(ISBLANK('[1]财拨总表（引用）'!D39)," ",'[1]财拨总表（引用）'!D39)</f>
        <v> </v>
      </c>
      <c r="G16" s="46"/>
    </row>
    <row r="17" s="1" customFormat="1" spans="1:7">
      <c r="A17" s="44"/>
      <c r="B17" s="48"/>
      <c r="C17" s="47" t="str">
        <f>IF(ISBLANK('[1]财拨总表（引用）'!A40)," ",'[1]财拨总表（引用）'!A40)</f>
        <v> </v>
      </c>
      <c r="D17" s="45" t="str">
        <f>IF(ISBLANK('[1]财拨总表（引用）'!B40)," ",'[1]财拨总表（引用）'!B40)</f>
        <v> </v>
      </c>
      <c r="E17" s="45" t="str">
        <f>IF(ISBLANK('[1]财拨总表（引用）'!C40)," ",'[1]财拨总表（引用）'!C40)</f>
        <v> </v>
      </c>
      <c r="F17" s="45" t="str">
        <f>IF(ISBLANK('[1]财拨总表（引用）'!D40)," ",'[1]财拨总表（引用）'!D40)</f>
        <v> </v>
      </c>
      <c r="G17" s="46"/>
    </row>
    <row r="18" s="1" customFormat="1" spans="1:7">
      <c r="A18" s="44"/>
      <c r="B18" s="48"/>
      <c r="C18" s="47" t="str">
        <f>IF(ISBLANK('[1]财拨总表（引用）'!A41)," ",'[1]财拨总表（引用）'!A41)</f>
        <v> </v>
      </c>
      <c r="D18" s="45" t="str">
        <f>IF(ISBLANK('[1]财拨总表（引用）'!B41)," ",'[1]财拨总表（引用）'!B41)</f>
        <v> </v>
      </c>
      <c r="E18" s="45" t="str">
        <f>IF(ISBLANK('[1]财拨总表（引用）'!C41)," ",'[1]财拨总表（引用）'!C41)</f>
        <v> </v>
      </c>
      <c r="F18" s="45" t="str">
        <f>IF(ISBLANK('[1]财拨总表（引用）'!D41)," ",'[1]财拨总表（引用）'!D41)</f>
        <v> </v>
      </c>
      <c r="G18" s="46"/>
    </row>
    <row r="19" s="1" customFormat="1" spans="1:7">
      <c r="A19" s="44"/>
      <c r="B19" s="48"/>
      <c r="C19" s="47" t="str">
        <f>IF(ISBLANK('[1]财拨总表（引用）'!A42)," ",'[1]财拨总表（引用）'!A42)</f>
        <v> </v>
      </c>
      <c r="D19" s="45" t="str">
        <f>IF(ISBLANK('[1]财拨总表（引用）'!B42)," ",'[1]财拨总表（引用）'!B42)</f>
        <v> </v>
      </c>
      <c r="E19" s="45" t="str">
        <f>IF(ISBLANK('[1]财拨总表（引用）'!C42)," ",'[1]财拨总表（引用）'!C42)</f>
        <v> </v>
      </c>
      <c r="F19" s="45" t="str">
        <f>IF(ISBLANK('[1]财拨总表（引用）'!D42)," ",'[1]财拨总表（引用）'!D42)</f>
        <v> </v>
      </c>
      <c r="G19" s="46"/>
    </row>
    <row r="20" s="1" customFormat="1" spans="1:7">
      <c r="A20" s="44"/>
      <c r="B20" s="48"/>
      <c r="C20" s="47" t="str">
        <f>IF(ISBLANK('[1]财拨总表（引用）'!A43)," ",'[1]财拨总表（引用）'!A43)</f>
        <v> </v>
      </c>
      <c r="D20" s="45" t="str">
        <f>IF(ISBLANK('[1]财拨总表（引用）'!B43)," ",'[1]财拨总表（引用）'!B43)</f>
        <v> </v>
      </c>
      <c r="E20" s="45" t="str">
        <f>IF(ISBLANK('[1]财拨总表（引用）'!C43)," ",'[1]财拨总表（引用）'!C43)</f>
        <v> </v>
      </c>
      <c r="F20" s="45" t="str">
        <f>IF(ISBLANK('[1]财拨总表（引用）'!D43)," ",'[1]财拨总表（引用）'!D43)</f>
        <v> </v>
      </c>
      <c r="G20" s="46"/>
    </row>
    <row r="21" s="1" customFormat="1" spans="1:7">
      <c r="A21" s="44"/>
      <c r="B21" s="48"/>
      <c r="C21" s="47" t="str">
        <f>IF(ISBLANK('[1]财拨总表（引用）'!A44)," ",'[1]财拨总表（引用）'!A44)</f>
        <v> </v>
      </c>
      <c r="D21" s="45" t="str">
        <f>IF(ISBLANK('[1]财拨总表（引用）'!B44)," ",'[1]财拨总表（引用）'!B44)</f>
        <v> </v>
      </c>
      <c r="E21" s="45" t="str">
        <f>IF(ISBLANK('[1]财拨总表（引用）'!C44)," ",'[1]财拨总表（引用）'!C44)</f>
        <v> </v>
      </c>
      <c r="F21" s="45" t="str">
        <f>IF(ISBLANK('[1]财拨总表（引用）'!D44)," ",'[1]财拨总表（引用）'!D44)</f>
        <v> </v>
      </c>
      <c r="G21" s="46"/>
    </row>
    <row r="22" s="1" customFormat="1" spans="1:7">
      <c r="A22" s="44"/>
      <c r="B22" s="48"/>
      <c r="C22" s="47" t="str">
        <f>IF(ISBLANK('[1]财拨总表（引用）'!A45)," ",'[1]财拨总表（引用）'!A45)</f>
        <v> </v>
      </c>
      <c r="D22" s="45" t="str">
        <f>IF(ISBLANK('[1]财拨总表（引用）'!B45)," ",'[1]财拨总表（引用）'!B45)</f>
        <v> </v>
      </c>
      <c r="E22" s="45" t="str">
        <f>IF(ISBLANK('[1]财拨总表（引用）'!C45)," ",'[1]财拨总表（引用）'!C45)</f>
        <v> </v>
      </c>
      <c r="F22" s="45" t="str">
        <f>IF(ISBLANK('[1]财拨总表（引用）'!D45)," ",'[1]财拨总表（引用）'!D45)</f>
        <v> </v>
      </c>
      <c r="G22" s="46"/>
    </row>
    <row r="23" s="1" customFormat="1" spans="1:7">
      <c r="A23" s="44"/>
      <c r="B23" s="48"/>
      <c r="C23" s="47" t="str">
        <f>IF(ISBLANK('[1]财拨总表（引用）'!A46)," ",'[1]财拨总表（引用）'!A46)</f>
        <v> </v>
      </c>
      <c r="D23" s="45" t="str">
        <f>IF(ISBLANK('[1]财拨总表（引用）'!B46)," ",'[1]财拨总表（引用）'!B46)</f>
        <v> </v>
      </c>
      <c r="E23" s="45" t="str">
        <f>IF(ISBLANK('[1]财拨总表（引用）'!C46)," ",'[1]财拨总表（引用）'!C46)</f>
        <v> </v>
      </c>
      <c r="F23" s="45" t="str">
        <f>IF(ISBLANK('[1]财拨总表（引用）'!D46)," ",'[1]财拨总表（引用）'!D46)</f>
        <v> </v>
      </c>
      <c r="G23" s="46"/>
    </row>
    <row r="24" s="1" customFormat="1" spans="1:7">
      <c r="A24" s="44" t="s">
        <v>174</v>
      </c>
      <c r="B24" s="48">
        <v>1.78</v>
      </c>
      <c r="C24" s="12" t="s">
        <v>175</v>
      </c>
      <c r="D24" s="45" t="str">
        <f>IF(ISBLANK('[1]财拨总表（引用）'!B47)," ",'[1]财拨总表（引用）'!B47)</f>
        <v> </v>
      </c>
      <c r="E24" s="45" t="str">
        <f>IF(ISBLANK('[1]财拨总表（引用）'!C47)," ",'[1]财拨总表（引用）'!C47)</f>
        <v> </v>
      </c>
      <c r="F24" s="45" t="str">
        <f>IF(ISBLANK('[1]财拨总表（引用）'!D47)," ",'[1]财拨总表（引用）'!D47)</f>
        <v> </v>
      </c>
      <c r="G24" s="46"/>
    </row>
    <row r="25" s="1" customFormat="1" spans="1:7">
      <c r="A25" s="49" t="s">
        <v>176</v>
      </c>
      <c r="B25" s="48">
        <v>1.78</v>
      </c>
      <c r="C25" s="12"/>
      <c r="D25" s="45" t="str">
        <f>IF(ISBLANK('[1]财拨总表（引用）'!B48)," ",'[1]财拨总表（引用）'!B48)</f>
        <v> </v>
      </c>
      <c r="E25" s="45" t="str">
        <f>IF(ISBLANK('[1]财拨总表（引用）'!C48)," ",'[1]财拨总表（引用）'!C48)</f>
        <v> </v>
      </c>
      <c r="F25" s="45" t="str">
        <f>IF(ISBLANK('[1]财拨总表（引用）'!D48)," ",'[1]财拨总表（引用）'!D48)</f>
        <v> </v>
      </c>
      <c r="G25" s="46"/>
    </row>
    <row r="26" s="1" customFormat="1" spans="1:7">
      <c r="A26" s="44" t="s">
        <v>177</v>
      </c>
      <c r="B26" s="50"/>
      <c r="C26" s="12"/>
      <c r="D26" s="45" t="str">
        <f>IF(ISBLANK('[1]财拨总表（引用）'!B49)," ",'[1]财拨总表（引用）'!B49)</f>
        <v> </v>
      </c>
      <c r="E26" s="45" t="str">
        <f>IF(ISBLANK('[1]财拨总表（引用）'!C49)," ",'[1]财拨总表（引用）'!C49)</f>
        <v> </v>
      </c>
      <c r="F26" s="45" t="str">
        <f>IF(ISBLANK('[1]财拨总表（引用）'!D49)," ",'[1]财拨总表（引用）'!D49)</f>
        <v> </v>
      </c>
      <c r="G26" s="46"/>
    </row>
    <row r="27" s="1" customFormat="1" spans="1:7">
      <c r="A27" s="44"/>
      <c r="B27" s="48"/>
      <c r="C27" s="12"/>
      <c r="D27" s="45" t="str">
        <f>IF(ISBLANK('[1]财拨总表（引用）'!B50)," ",'[1]财拨总表（引用）'!B50)</f>
        <v> </v>
      </c>
      <c r="E27" s="45" t="str">
        <f>IF(ISBLANK('[1]财拨总表（引用）'!C50)," ",'[1]财拨总表（引用）'!C50)</f>
        <v> </v>
      </c>
      <c r="F27" s="45" t="str">
        <f>IF(ISBLANK('[1]财拨总表（引用）'!D50)," ",'[1]财拨总表（引用）'!D50)</f>
        <v> </v>
      </c>
      <c r="G27" s="46"/>
    </row>
    <row r="28" s="1" customFormat="1" spans="1:7">
      <c r="A28" s="44"/>
      <c r="B28" s="48"/>
      <c r="C28" s="12"/>
      <c r="D28" s="45" t="str">
        <f>IF(ISBLANK('[1]财拨总表（引用）'!B51)," ",'[1]财拨总表（引用）'!B51)</f>
        <v> </v>
      </c>
      <c r="E28" s="45" t="str">
        <f>IF(ISBLANK('[1]财拨总表（引用）'!C51)," ",'[1]财拨总表（引用）'!C51)</f>
        <v> </v>
      </c>
      <c r="F28" s="45" t="str">
        <f>IF(ISBLANK('[1]财拨总表（引用）'!D51)," ",'[1]财拨总表（引用）'!D51)</f>
        <v> </v>
      </c>
      <c r="G28" s="46"/>
    </row>
    <row r="29" s="1" customFormat="1" spans="1:7">
      <c r="A29" s="51" t="s">
        <v>80</v>
      </c>
      <c r="B29" s="12">
        <f>B24+B6</f>
        <v>1561.2</v>
      </c>
      <c r="C29" s="51" t="s">
        <v>81</v>
      </c>
      <c r="D29" s="45">
        <f>SUM(D6)</f>
        <v>1561.19962</v>
      </c>
      <c r="E29" s="45">
        <f>SUM(E6)</f>
        <v>1561.19962</v>
      </c>
      <c r="F29" s="45" t="str">
        <f>IF(ISBLANK('[1]财拨总表（引用）'!D6)," ",'[1]财拨总表（引用）'!D6)</f>
        <v> </v>
      </c>
      <c r="G29" s="46" t="str">
        <f>IF(ISBLANK('[1]财拨总表（引用）'!E6)," ",'[1]财拨总表（引用）'!E6)</f>
        <v> </v>
      </c>
    </row>
    <row r="30" s="1" customFormat="1" ht="15.75" spans="2:7">
      <c r="B30" s="52"/>
      <c r="G30" s="15"/>
    </row>
    <row r="31" s="1" customFormat="1" ht="15.75" spans="2:7">
      <c r="B31" s="52"/>
      <c r="G31" s="15"/>
    </row>
    <row r="32" s="1" customFormat="1" ht="15.75" spans="2:7">
      <c r="B32" s="52"/>
      <c r="G32" s="15"/>
    </row>
    <row r="33" s="1" customFormat="1" ht="15.75" spans="2:7">
      <c r="B33" s="52"/>
      <c r="G33" s="15"/>
    </row>
    <row r="34" s="1" customFormat="1" ht="15.75" spans="2:7">
      <c r="B34" s="52"/>
      <c r="G34" s="15"/>
    </row>
    <row r="35" s="1" customFormat="1" ht="15.75" spans="2:7">
      <c r="B35" s="52"/>
      <c r="G35" s="15"/>
    </row>
    <row r="36" s="1" customFormat="1" ht="15.75" spans="2:7">
      <c r="B36" s="52"/>
      <c r="G36" s="15"/>
    </row>
    <row r="37" s="1" customFormat="1" ht="15.75" spans="2:7">
      <c r="B37" s="52"/>
      <c r="G37" s="15"/>
    </row>
    <row r="38" s="1" customFormat="1" ht="15.75" spans="2:7">
      <c r="B38" s="52"/>
      <c r="G38" s="15"/>
    </row>
    <row r="39" s="1" customFormat="1" ht="15.75" spans="2:7">
      <c r="B39" s="52"/>
      <c r="G39" s="15"/>
    </row>
    <row r="40" s="1" customFormat="1" ht="15.75" spans="2:7">
      <c r="B40" s="52"/>
      <c r="G40" s="15"/>
    </row>
    <row r="41" s="1" customFormat="1" ht="15.75" spans="2:7">
      <c r="B41" s="52"/>
      <c r="G41" s="15"/>
    </row>
    <row r="42" s="1" customFormat="1" ht="15.75" spans="2:7">
      <c r="B42" s="52"/>
      <c r="G42" s="15"/>
    </row>
    <row r="43" s="1" customFormat="1" ht="15.75" spans="2:7">
      <c r="B43" s="52"/>
      <c r="G43" s="15"/>
    </row>
    <row r="44" s="1" customFormat="1" ht="15.75" spans="2:7">
      <c r="B44" s="52"/>
      <c r="G44" s="15"/>
    </row>
    <row r="45" s="1" customFormat="1" ht="15.75" spans="2:7">
      <c r="B45" s="52"/>
      <c r="G45" s="15"/>
    </row>
    <row r="46" s="1" customFormat="1" ht="15.75" spans="2:7">
      <c r="B46" s="52"/>
      <c r="G46" s="15"/>
    </row>
    <row r="47" s="1" customFormat="1" ht="15.75" spans="2:7">
      <c r="B47" s="52"/>
      <c r="G47" s="15"/>
    </row>
    <row r="48" s="1" customFormat="1" ht="15.75" spans="2:7">
      <c r="B48" s="52"/>
      <c r="G48" s="15"/>
    </row>
    <row r="49" s="1" customFormat="1" ht="15.75" spans="2:7">
      <c r="B49" s="52"/>
      <c r="G49" s="15"/>
    </row>
    <row r="50" s="1" customFormat="1" ht="15.75" spans="2:7">
      <c r="B50" s="52"/>
      <c r="G50" s="15"/>
    </row>
    <row r="51" s="1" customFormat="1" ht="15.75" spans="2:7">
      <c r="B51" s="52"/>
      <c r="G51" s="15"/>
    </row>
    <row r="52" s="1" customFormat="1" ht="15.75" spans="2:7">
      <c r="B52" s="52"/>
      <c r="G52" s="15"/>
    </row>
    <row r="53" s="1" customFormat="1" ht="15.75" spans="2:7">
      <c r="B53" s="52"/>
      <c r="G53" s="15"/>
    </row>
    <row r="54" s="1" customFormat="1" ht="15.75" spans="2:7">
      <c r="B54" s="52"/>
      <c r="G54" s="15"/>
    </row>
    <row r="55" s="1" customFormat="1" ht="15.75" spans="2:32">
      <c r="B55" s="52"/>
      <c r="G55" s="15"/>
      <c r="AF55" s="10"/>
    </row>
    <row r="56" s="1" customFormat="1" ht="15.75" spans="2:30">
      <c r="B56" s="52"/>
      <c r="G56" s="15"/>
      <c r="AD56" s="10"/>
    </row>
    <row r="57" s="1" customFormat="1" ht="15.75" spans="2:32">
      <c r="B57" s="52"/>
      <c r="G57" s="15"/>
      <c r="AE57" s="10"/>
      <c r="AF57" s="10"/>
    </row>
    <row r="58" s="1" customFormat="1" ht="15.75" spans="2:33">
      <c r="B58" s="52"/>
      <c r="G58" s="15"/>
      <c r="AF58" s="10"/>
      <c r="AG58" s="10"/>
    </row>
    <row r="59" s="1" customFormat="1" ht="15.75" spans="2:33">
      <c r="B59" s="52"/>
      <c r="G59" s="15"/>
      <c r="AG59" s="53"/>
    </row>
    <row r="60" s="1" customFormat="1" ht="15.75" spans="2:7">
      <c r="B60" s="52"/>
      <c r="G60" s="15"/>
    </row>
    <row r="61" s="1" customFormat="1" ht="15.75" spans="2:7">
      <c r="B61" s="52"/>
      <c r="G61" s="15"/>
    </row>
    <row r="62" s="1" customFormat="1" ht="15.75" spans="2:7">
      <c r="B62" s="52"/>
      <c r="G62" s="15"/>
    </row>
    <row r="63" s="1" customFormat="1" ht="15.75" spans="2:7">
      <c r="B63" s="52"/>
      <c r="G63" s="15"/>
    </row>
    <row r="64" s="1" customFormat="1" ht="15.75" spans="2:7">
      <c r="B64" s="52"/>
      <c r="G64" s="15"/>
    </row>
    <row r="65" s="1" customFormat="1" ht="15.75" spans="2:7">
      <c r="B65" s="52"/>
      <c r="G65" s="15"/>
    </row>
    <row r="66" s="1" customFormat="1" ht="15.75" spans="2:7">
      <c r="B66" s="52"/>
      <c r="G66" s="15"/>
    </row>
    <row r="67" s="1" customFormat="1" ht="15.75" spans="2:7">
      <c r="B67" s="52"/>
      <c r="G67" s="15"/>
    </row>
    <row r="68" s="1" customFormat="1" ht="15.75" spans="2:7">
      <c r="B68" s="52"/>
      <c r="G68" s="15"/>
    </row>
    <row r="69" s="1" customFormat="1" ht="15.75" spans="2:7">
      <c r="B69" s="52"/>
      <c r="G69" s="15"/>
    </row>
    <row r="70" s="1" customFormat="1" ht="15.75" spans="2:7">
      <c r="B70" s="52"/>
      <c r="G70" s="15"/>
    </row>
    <row r="71" s="1" customFormat="1" ht="15.75" spans="2:7">
      <c r="B71" s="52"/>
      <c r="G71" s="15"/>
    </row>
    <row r="72" s="1" customFormat="1" ht="15.75" spans="2:7">
      <c r="B72" s="52"/>
      <c r="G72" s="15"/>
    </row>
    <row r="73" s="1" customFormat="1" ht="15.75" spans="2:7">
      <c r="B73" s="52"/>
      <c r="G73" s="15"/>
    </row>
    <row r="74" s="1" customFormat="1" ht="15.75" spans="2:7">
      <c r="B74" s="52"/>
      <c r="G74" s="15"/>
    </row>
    <row r="75" s="1" customFormat="1" ht="15.75" spans="2:7">
      <c r="B75" s="52"/>
      <c r="G75" s="15"/>
    </row>
    <row r="76" s="1" customFormat="1" ht="15.75" spans="2:7">
      <c r="B76" s="52"/>
      <c r="G76" s="15"/>
    </row>
    <row r="77" s="1" customFormat="1" ht="15.75" spans="2:7">
      <c r="B77" s="52"/>
      <c r="G77" s="15"/>
    </row>
    <row r="78" s="1" customFormat="1" ht="15.75" spans="2:7">
      <c r="B78" s="52"/>
      <c r="G78" s="15"/>
    </row>
    <row r="79" s="1" customFormat="1" ht="15.75" spans="2:7">
      <c r="B79" s="52"/>
      <c r="G79" s="15"/>
    </row>
    <row r="80" s="1" customFormat="1" ht="15.75" spans="2:7">
      <c r="B80" s="52"/>
      <c r="G80" s="15"/>
    </row>
    <row r="81" s="1" customFormat="1" ht="15.75" spans="2:7">
      <c r="B81" s="52"/>
      <c r="G81" s="15"/>
    </row>
    <row r="82" s="1" customFormat="1" ht="15.75" spans="2:7">
      <c r="B82" s="52"/>
      <c r="G82" s="15"/>
    </row>
    <row r="83" s="1" customFormat="1" ht="15.75" spans="2:7">
      <c r="B83" s="52"/>
      <c r="G83" s="15"/>
    </row>
    <row r="84" s="1" customFormat="1" ht="15.75" spans="2:7">
      <c r="B84" s="52"/>
      <c r="G84" s="15"/>
    </row>
    <row r="85" s="1" customFormat="1" ht="15.75" spans="2:7">
      <c r="B85" s="52"/>
      <c r="G85" s="15"/>
    </row>
    <row r="86" s="1" customFormat="1" ht="15.75" spans="2:7">
      <c r="B86" s="52"/>
      <c r="G86" s="15"/>
    </row>
    <row r="87" s="1" customFormat="1" ht="15.75" spans="2:7">
      <c r="B87" s="52"/>
      <c r="G87" s="15"/>
    </row>
    <row r="88" s="1" customFormat="1" ht="15.75" spans="2:7">
      <c r="B88" s="52"/>
      <c r="G88" s="15"/>
    </row>
    <row r="89" s="1" customFormat="1" ht="15.75" spans="2:7">
      <c r="B89" s="52"/>
      <c r="G89" s="15"/>
    </row>
    <row r="90" s="1" customFormat="1" ht="15.75" spans="2:7">
      <c r="B90" s="52"/>
      <c r="G90" s="15"/>
    </row>
    <row r="91" s="1" customFormat="1" ht="15.75" spans="2:7">
      <c r="B91" s="52"/>
      <c r="G91" s="15"/>
    </row>
    <row r="92" s="1" customFormat="1" ht="15.75" spans="2:7">
      <c r="B92" s="52"/>
      <c r="G92" s="15"/>
    </row>
    <row r="93" s="1" customFormat="1" ht="15.75" spans="2:7">
      <c r="B93" s="52"/>
      <c r="G93" s="15"/>
    </row>
    <row r="94" s="1" customFormat="1" ht="15.75" spans="2:7">
      <c r="B94" s="52"/>
      <c r="G94" s="15"/>
    </row>
    <row r="95" s="1" customFormat="1" ht="15.75" spans="2:7">
      <c r="B95" s="52"/>
      <c r="G95" s="15"/>
    </row>
    <row r="96" s="1" customFormat="1" ht="15.75" spans="2:26">
      <c r="B96" s="52"/>
      <c r="G96" s="15"/>
      <c r="Z96" s="10"/>
    </row>
    <row r="97" s="1" customFormat="1" ht="15.75" spans="2:26">
      <c r="B97" s="52"/>
      <c r="G97" s="15"/>
      <c r="W97" s="10"/>
      <c r="X97" s="10"/>
      <c r="Y97" s="10"/>
      <c r="Z97" s="53"/>
    </row>
    <row r="98" s="1" customFormat="1" ht="15.75" spans="2:7">
      <c r="B98" s="52"/>
      <c r="G98" s="15"/>
    </row>
    <row r="99" s="1" customFormat="1" ht="15.75" spans="2:7">
      <c r="B99" s="52"/>
      <c r="G99" s="15"/>
    </row>
    <row r="100" s="1" customFormat="1" ht="15.75" spans="2:7">
      <c r="B100" s="52"/>
      <c r="G100" s="15"/>
    </row>
    <row r="101" s="1" customFormat="1" ht="15.75" spans="2:7">
      <c r="B101" s="52"/>
      <c r="G101" s="15"/>
    </row>
    <row r="102" s="1" customFormat="1" ht="15.75" spans="2:7">
      <c r="B102" s="52"/>
      <c r="G102" s="15"/>
    </row>
    <row r="103" s="1" customFormat="1" ht="15.75" spans="2:7">
      <c r="B103" s="52"/>
      <c r="G103" s="15"/>
    </row>
    <row r="104" s="1" customFormat="1" ht="15.75" spans="2:7">
      <c r="B104" s="52"/>
      <c r="G104" s="15"/>
    </row>
    <row r="105" s="1" customFormat="1" ht="15.75" spans="2:7">
      <c r="B105" s="52"/>
      <c r="G105" s="15"/>
    </row>
    <row r="106" s="1" customFormat="1" ht="15.75" spans="2:7">
      <c r="B106" s="52"/>
      <c r="G106" s="15"/>
    </row>
    <row r="107" s="1" customFormat="1" ht="15.75" spans="2:7">
      <c r="B107" s="52"/>
      <c r="G107" s="15"/>
    </row>
    <row r="108" s="1" customFormat="1" ht="15.75" spans="2:7">
      <c r="B108" s="52"/>
      <c r="G108" s="15"/>
    </row>
    <row r="109" s="1" customFormat="1" ht="15.75" spans="2:7">
      <c r="B109" s="52"/>
      <c r="G109" s="15"/>
    </row>
    <row r="110" s="1" customFormat="1" ht="15.75" spans="2:7">
      <c r="B110" s="52"/>
      <c r="G110" s="15"/>
    </row>
    <row r="111" s="1" customFormat="1" ht="15.75" spans="2:7">
      <c r="B111" s="52"/>
      <c r="G111" s="15"/>
    </row>
    <row r="112" s="1" customFormat="1" ht="15.75" spans="2:7">
      <c r="B112" s="52"/>
      <c r="G112" s="15"/>
    </row>
    <row r="113" s="1" customFormat="1" ht="15.75" spans="2:7">
      <c r="B113" s="52"/>
      <c r="G113" s="15"/>
    </row>
    <row r="114" s="1" customFormat="1" ht="15.75" spans="2:7">
      <c r="B114" s="52"/>
      <c r="G114" s="15"/>
    </row>
    <row r="115" s="1" customFormat="1" ht="15.75" spans="2:7">
      <c r="B115" s="52"/>
      <c r="G115" s="15"/>
    </row>
    <row r="116" s="1" customFormat="1" ht="15.75" spans="2:7">
      <c r="B116" s="52"/>
      <c r="G116" s="15"/>
    </row>
    <row r="117" s="1" customFormat="1" ht="15.75" spans="2:7">
      <c r="B117" s="52"/>
      <c r="G117" s="15"/>
    </row>
    <row r="118" s="1" customFormat="1" ht="15.75" spans="2:7">
      <c r="B118" s="52"/>
      <c r="G118" s="15"/>
    </row>
    <row r="119" s="1" customFormat="1" ht="15.75" spans="2:7">
      <c r="B119" s="52"/>
      <c r="G119" s="15"/>
    </row>
    <row r="120" s="1" customFormat="1" ht="15.75" spans="2:7">
      <c r="B120" s="52"/>
      <c r="G120" s="15"/>
    </row>
    <row r="121" s="1" customFormat="1" ht="15.75" spans="2:7">
      <c r="B121" s="52"/>
      <c r="G121" s="15"/>
    </row>
    <row r="122" s="1" customFormat="1" ht="15.75" spans="2:7">
      <c r="B122" s="52"/>
      <c r="G122" s="15"/>
    </row>
    <row r="123" s="1" customFormat="1" ht="15.75" spans="2:7">
      <c r="B123" s="52"/>
      <c r="G123" s="15"/>
    </row>
    <row r="124" s="1" customFormat="1" ht="15.75" spans="2:7">
      <c r="B124" s="52"/>
      <c r="G124" s="15"/>
    </row>
    <row r="125" s="1" customFormat="1" ht="15.75" spans="2:7">
      <c r="B125" s="52"/>
      <c r="G125" s="15"/>
    </row>
    <row r="126" s="1" customFormat="1" ht="15.75" spans="2:7">
      <c r="B126" s="52"/>
      <c r="G126" s="15"/>
    </row>
    <row r="127" s="1" customFormat="1" ht="15.75" spans="2:7">
      <c r="B127" s="52"/>
      <c r="G127" s="15"/>
    </row>
    <row r="128" s="1" customFormat="1" ht="15.75" spans="2:7">
      <c r="B128" s="52"/>
      <c r="G128" s="15"/>
    </row>
    <row r="129" s="1" customFormat="1" ht="15.75" spans="2:7">
      <c r="B129" s="52"/>
      <c r="G129" s="15"/>
    </row>
    <row r="130" s="1" customFormat="1" ht="15.75" spans="2:7">
      <c r="B130" s="52"/>
      <c r="G130" s="15"/>
    </row>
    <row r="131" s="1" customFormat="1" ht="15.75" spans="2:7">
      <c r="B131" s="52"/>
      <c r="G131" s="15"/>
    </row>
    <row r="132" s="1" customFormat="1" ht="15.75" spans="2:7">
      <c r="B132" s="52"/>
      <c r="G132" s="15"/>
    </row>
    <row r="133" s="1" customFormat="1" ht="15.75" spans="2:7">
      <c r="B133" s="52"/>
      <c r="G133" s="15"/>
    </row>
    <row r="134" s="1" customFormat="1" ht="15.75" spans="2:7">
      <c r="B134" s="52"/>
      <c r="G134" s="15"/>
    </row>
    <row r="135" s="1" customFormat="1" ht="15.75" spans="2:7">
      <c r="B135" s="52"/>
      <c r="G135" s="15"/>
    </row>
    <row r="136" s="1" customFormat="1" ht="15.75" spans="2:7">
      <c r="B136" s="52"/>
      <c r="G136" s="15"/>
    </row>
    <row r="137" s="1" customFormat="1" ht="15.75" spans="2:7">
      <c r="B137" s="52"/>
      <c r="G137" s="15"/>
    </row>
    <row r="138" s="1" customFormat="1" ht="15.75" spans="2:7">
      <c r="B138" s="52"/>
      <c r="G138" s="15"/>
    </row>
    <row r="139" s="1" customFormat="1" ht="15.75" spans="2:7">
      <c r="B139" s="52"/>
      <c r="G139" s="15"/>
    </row>
    <row r="140" s="1" customFormat="1" ht="15.75" spans="2:7">
      <c r="B140" s="52"/>
      <c r="G140" s="15"/>
    </row>
    <row r="141" s="1" customFormat="1" ht="15.75" spans="2:7">
      <c r="B141" s="52"/>
      <c r="G141" s="15"/>
    </row>
    <row r="142" s="1" customFormat="1" ht="15.75" spans="2:7">
      <c r="B142" s="52"/>
      <c r="G142" s="15"/>
    </row>
    <row r="143" s="1" customFormat="1" ht="15.75" spans="2:7">
      <c r="B143" s="52"/>
      <c r="G143" s="15"/>
    </row>
    <row r="144" s="1" customFormat="1" ht="15.75" spans="2:7">
      <c r="B144" s="52"/>
      <c r="G144" s="15"/>
    </row>
    <row r="145" s="1" customFormat="1" ht="15.75" spans="2:7">
      <c r="B145" s="52"/>
      <c r="G145" s="15"/>
    </row>
    <row r="146" s="1" customFormat="1" ht="15.75" spans="2:7">
      <c r="B146" s="52"/>
      <c r="G146" s="15"/>
    </row>
    <row r="147" s="1" customFormat="1" ht="15.75" spans="2:7">
      <c r="B147" s="52"/>
      <c r="G147" s="15"/>
    </row>
    <row r="148" s="1" customFormat="1" ht="15.75" spans="2:7">
      <c r="B148" s="52"/>
      <c r="G148" s="15"/>
    </row>
    <row r="149" s="1" customFormat="1" ht="15.75" spans="2:7">
      <c r="B149" s="52"/>
      <c r="G149" s="15"/>
    </row>
    <row r="150" s="1" customFormat="1" ht="15.75" spans="2:7">
      <c r="B150" s="52"/>
      <c r="G150" s="15"/>
    </row>
    <row r="151" s="1" customFormat="1" ht="15.75" spans="2:7">
      <c r="B151" s="52"/>
      <c r="G151" s="15"/>
    </row>
    <row r="152" s="1" customFormat="1" ht="15.75" spans="2:7">
      <c r="B152" s="52"/>
      <c r="G152" s="15"/>
    </row>
    <row r="153" s="1" customFormat="1" ht="15.75" spans="2:7">
      <c r="B153" s="52"/>
      <c r="G153" s="15"/>
    </row>
    <row r="154" s="1" customFormat="1" ht="15.75" spans="2:7">
      <c r="B154" s="52"/>
      <c r="G154" s="15"/>
    </row>
    <row r="155" s="1" customFormat="1" ht="15.75" spans="2:7">
      <c r="B155" s="52"/>
      <c r="G155" s="15"/>
    </row>
    <row r="156" s="1" customFormat="1" ht="15.75" spans="2:7">
      <c r="B156" s="52"/>
      <c r="G156" s="15"/>
    </row>
    <row r="157" s="1" customFormat="1" ht="15.75" spans="2:7">
      <c r="B157" s="52"/>
      <c r="G157" s="15"/>
    </row>
    <row r="158" s="1" customFormat="1" ht="15.75" spans="2:7">
      <c r="B158" s="52"/>
      <c r="G158" s="15"/>
    </row>
    <row r="159" s="1" customFormat="1" ht="15.75" spans="2:7">
      <c r="B159" s="52"/>
      <c r="G159" s="15"/>
    </row>
    <row r="160" s="1" customFormat="1" ht="15.75" spans="2:7">
      <c r="B160" s="52"/>
      <c r="G160" s="15"/>
    </row>
    <row r="161" s="1" customFormat="1" ht="15.75" spans="2:7">
      <c r="B161" s="52"/>
      <c r="G161" s="15"/>
    </row>
    <row r="162" s="1" customFormat="1" ht="15.75" spans="2:7">
      <c r="B162" s="52"/>
      <c r="G162" s="15"/>
    </row>
    <row r="163" s="1" customFormat="1" ht="15.75" spans="2:7">
      <c r="B163" s="52"/>
      <c r="G163" s="15"/>
    </row>
    <row r="164" s="1" customFormat="1" ht="15.75" spans="2:7">
      <c r="B164" s="52"/>
      <c r="G164" s="15"/>
    </row>
    <row r="165" s="1" customFormat="1" ht="15.75" spans="2:7">
      <c r="B165" s="52"/>
      <c r="G165" s="15"/>
    </row>
    <row r="166" s="1" customFormat="1" ht="15.75" spans="2:7">
      <c r="B166" s="52"/>
      <c r="G166" s="15"/>
    </row>
    <row r="167" s="1" customFormat="1" ht="15.75" spans="2:7">
      <c r="B167" s="52"/>
      <c r="G167" s="15"/>
    </row>
    <row r="168" s="1" customFormat="1" ht="15.75" spans="2:7">
      <c r="B168" s="52"/>
      <c r="G168" s="15"/>
    </row>
    <row r="169" s="1" customFormat="1" ht="15.75" spans="2:7">
      <c r="B169" s="52"/>
      <c r="G169" s="15"/>
    </row>
    <row r="170" s="1" customFormat="1" ht="15.75" spans="2:7">
      <c r="B170" s="52"/>
      <c r="G170" s="15"/>
    </row>
    <row r="171" s="1" customFormat="1" ht="15.75" spans="2:7">
      <c r="B171" s="52"/>
      <c r="G171" s="15"/>
    </row>
    <row r="172" s="1" customFormat="1" ht="15.75" spans="2:7">
      <c r="B172" s="52"/>
      <c r="G172" s="15"/>
    </row>
    <row r="173" s="1" customFormat="1" ht="15.75" spans="2:7">
      <c r="B173" s="52"/>
      <c r="G173" s="15"/>
    </row>
    <row r="174" s="1" customFormat="1" ht="15.75" spans="2:7">
      <c r="B174" s="52"/>
      <c r="G174" s="15"/>
    </row>
    <row r="175" s="1" customFormat="1" ht="15.75" spans="2:7">
      <c r="B175" s="52"/>
      <c r="G175" s="15"/>
    </row>
    <row r="176" s="1" customFormat="1" ht="15.75" spans="2:7">
      <c r="B176" s="52"/>
      <c r="G176" s="15"/>
    </row>
    <row r="177" s="1" customFormat="1" ht="15.75" spans="2:7">
      <c r="B177" s="52"/>
      <c r="G177" s="15"/>
    </row>
    <row r="178" s="1" customFormat="1" ht="15.75" spans="2:7">
      <c r="B178" s="52"/>
      <c r="G178" s="15"/>
    </row>
    <row r="179" s="1" customFormat="1" ht="15.75" spans="2:7">
      <c r="B179" s="52"/>
      <c r="G179" s="15"/>
    </row>
    <row r="180" s="1" customFormat="1" ht="15.75" spans="2:7">
      <c r="B180" s="52"/>
      <c r="G180" s="15"/>
    </row>
    <row r="181" s="1" customFormat="1" ht="15.75" spans="2:7">
      <c r="B181" s="52"/>
      <c r="G181" s="15"/>
    </row>
    <row r="182" s="1" customFormat="1" ht="15.75" spans="2:7">
      <c r="B182" s="52"/>
      <c r="G182" s="15"/>
    </row>
    <row r="183" s="1" customFormat="1" ht="15.75" spans="2:7">
      <c r="B183" s="52"/>
      <c r="G183" s="15"/>
    </row>
    <row r="184" s="1" customFormat="1" ht="15.75" spans="2:7">
      <c r="B184" s="52"/>
      <c r="G184" s="15"/>
    </row>
    <row r="185" s="1" customFormat="1" ht="15.75" spans="2:7">
      <c r="B185" s="52"/>
      <c r="G185" s="15"/>
    </row>
    <row r="186" s="1" customFormat="1" ht="15.75" spans="2:7">
      <c r="B186" s="52"/>
      <c r="G186" s="15"/>
    </row>
    <row r="187" s="1" customFormat="1" ht="15.75" spans="2:7">
      <c r="B187" s="52"/>
      <c r="G187" s="15"/>
    </row>
    <row r="188" s="1" customFormat="1" ht="15.75" spans="2:7">
      <c r="B188" s="52"/>
      <c r="G188" s="15"/>
    </row>
    <row r="189" s="1" customFormat="1" ht="15.75" spans="2:7">
      <c r="B189" s="52"/>
      <c r="G189" s="15"/>
    </row>
    <row r="190" s="1" customFormat="1" ht="15.75" spans="2:7">
      <c r="B190" s="52"/>
      <c r="G190" s="15"/>
    </row>
    <row r="191" s="1" customFormat="1" ht="15.75" spans="2:7">
      <c r="B191" s="52"/>
      <c r="G191" s="15"/>
    </row>
    <row r="192" s="1" customFormat="1" ht="15.75" spans="2:7">
      <c r="B192" s="52"/>
      <c r="G192" s="15"/>
    </row>
    <row r="193" s="1" customFormat="1" ht="15.75" spans="2:7">
      <c r="B193" s="52"/>
      <c r="G193" s="15"/>
    </row>
    <row r="194" s="1" customFormat="1" ht="15.75" spans="2:7">
      <c r="B194" s="52"/>
      <c r="G194" s="15"/>
    </row>
    <row r="195" s="1" customFormat="1" ht="15.75" spans="2:7">
      <c r="B195" s="52"/>
      <c r="G195" s="15"/>
    </row>
    <row r="196" s="1" customFormat="1" ht="15.75" spans="2:7">
      <c r="B196" s="52"/>
      <c r="G196" s="15"/>
    </row>
    <row r="197" s="1" customFormat="1" ht="15.75" spans="2:7">
      <c r="B197" s="52"/>
      <c r="G197" s="15"/>
    </row>
    <row r="198" s="1" customFormat="1" ht="15.75" spans="2:7">
      <c r="B198" s="52"/>
      <c r="G198" s="15"/>
    </row>
    <row r="199" s="1" customFormat="1" ht="15.75" spans="2:7">
      <c r="B199" s="52"/>
      <c r="G199" s="15"/>
    </row>
    <row r="200" s="1" customFormat="1" ht="15.75" spans="2:7">
      <c r="B200" s="52"/>
      <c r="G200" s="15"/>
    </row>
    <row r="201" s="1" customFormat="1" ht="15.75" spans="2:7">
      <c r="B201" s="52"/>
      <c r="G201" s="15"/>
    </row>
    <row r="202" s="1" customFormat="1" ht="15.75" spans="2:7">
      <c r="B202" s="52"/>
      <c r="G202" s="15"/>
    </row>
    <row r="203" s="1" customFormat="1" ht="15.75" spans="2:7">
      <c r="B203" s="52"/>
      <c r="G203" s="15"/>
    </row>
    <row r="204" s="1" customFormat="1" ht="15.75" spans="2:7">
      <c r="B204" s="52"/>
      <c r="G204" s="15"/>
    </row>
    <row r="205" s="1" customFormat="1" ht="15.75" spans="2:7">
      <c r="B205" s="52"/>
      <c r="G205" s="15"/>
    </row>
    <row r="206" s="1" customFormat="1" ht="15.75" spans="2:7">
      <c r="B206" s="52"/>
      <c r="G206" s="15"/>
    </row>
    <row r="207" s="1" customFormat="1" ht="15.75" spans="2:7">
      <c r="B207" s="52"/>
      <c r="G207" s="15"/>
    </row>
    <row r="208" s="1" customFormat="1" ht="15.75" spans="2:7">
      <c r="B208" s="52"/>
      <c r="G208" s="15"/>
    </row>
  </sheetData>
  <mergeCells count="3">
    <mergeCell ref="A2:F2"/>
    <mergeCell ref="A4:B4"/>
    <mergeCell ref="C4:G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workbookViewId="0">
      <selection activeCell="G17" sqref="G17:J17"/>
    </sheetView>
  </sheetViews>
  <sheetFormatPr defaultColWidth="18.25" defaultRowHeight="15" outlineLevelCol="6"/>
  <cols>
    <col min="1" max="1" width="13.5" style="1" customWidth="1"/>
    <col min="2" max="2" width="38.625" style="1" customWidth="1"/>
    <col min="3" max="3" width="18.25" style="1"/>
    <col min="4" max="4" width="16.625" style="1" customWidth="1"/>
    <col min="5" max="5" width="16.875" style="1" customWidth="1"/>
    <col min="6" max="8" width="18.25" style="1"/>
    <col min="9" max="16384" width="18.25" style="2"/>
  </cols>
  <sheetData>
    <row r="1" s="1" customFormat="1" spans="1:7">
      <c r="A1" s="3"/>
      <c r="B1" s="3"/>
      <c r="C1" s="3"/>
      <c r="D1" s="3"/>
      <c r="E1" s="3"/>
      <c r="F1" s="3"/>
      <c r="G1" s="3"/>
    </row>
    <row r="2" s="1" customFormat="1" ht="27" spans="1:7">
      <c r="A2" s="5" t="s">
        <v>178</v>
      </c>
      <c r="B2" s="5"/>
      <c r="C2" s="5"/>
      <c r="D2" s="5"/>
      <c r="E2" s="5"/>
      <c r="F2" s="6"/>
      <c r="G2" s="6"/>
    </row>
    <row r="3" s="1" customFormat="1" spans="1:7">
      <c r="A3" s="13" t="s">
        <v>83</v>
      </c>
      <c r="B3" s="8"/>
      <c r="C3" s="8"/>
      <c r="D3" s="8"/>
      <c r="E3" s="4" t="s">
        <v>59</v>
      </c>
      <c r="F3" s="3"/>
      <c r="G3" s="3"/>
    </row>
    <row r="4" s="1" customFormat="1" spans="1:7">
      <c r="A4" s="9" t="s">
        <v>160</v>
      </c>
      <c r="B4" s="9"/>
      <c r="C4" s="9" t="s">
        <v>179</v>
      </c>
      <c r="D4" s="9"/>
      <c r="E4" s="9"/>
      <c r="F4" s="3"/>
      <c r="G4" s="3"/>
    </row>
    <row r="5" s="1" customFormat="1" spans="1:7">
      <c r="A5" s="9" t="s">
        <v>163</v>
      </c>
      <c r="B5" s="9" t="s">
        <v>164</v>
      </c>
      <c r="C5" s="9" t="s">
        <v>86</v>
      </c>
      <c r="D5" s="9" t="s">
        <v>161</v>
      </c>
      <c r="E5" s="9" t="s">
        <v>162</v>
      </c>
      <c r="F5" s="3"/>
      <c r="G5" s="3"/>
    </row>
    <row r="6" s="1" customFormat="1" spans="1:7">
      <c r="A6" s="25" t="s">
        <v>100</v>
      </c>
      <c r="B6" s="25" t="s">
        <v>100</v>
      </c>
      <c r="C6" s="26">
        <v>1</v>
      </c>
      <c r="D6" s="26">
        <f>C6+1</f>
        <v>2</v>
      </c>
      <c r="E6" s="26">
        <f>D6+1</f>
        <v>3</v>
      </c>
      <c r="F6" s="3"/>
      <c r="G6" s="3"/>
    </row>
    <row r="7" s="1" customFormat="1" spans="1:7">
      <c r="A7" s="12"/>
      <c r="B7" s="12" t="s">
        <v>86</v>
      </c>
      <c r="C7" s="12">
        <f>C8+C16+C21+C25+C30</f>
        <v>1559.41962</v>
      </c>
      <c r="D7" s="12">
        <f>D8+D16+D21+D25+D30</f>
        <v>440.73962</v>
      </c>
      <c r="E7" s="12">
        <f>E8+E16+E21+E25+E30</f>
        <v>1118.68</v>
      </c>
      <c r="F7" s="34"/>
      <c r="G7" s="3"/>
    </row>
    <row r="8" s="1" customFormat="1" spans="1:5">
      <c r="A8" s="12" t="s">
        <v>101</v>
      </c>
      <c r="B8" s="12" t="s">
        <v>102</v>
      </c>
      <c r="C8" s="12">
        <f>C9+C11+C13</f>
        <v>1149.71</v>
      </c>
      <c r="D8" s="12">
        <f>D9+D11+D13</f>
        <v>379.71</v>
      </c>
      <c r="E8" s="12">
        <f>E9+E11+E13</f>
        <v>770</v>
      </c>
    </row>
    <row r="9" s="1" customFormat="1" spans="1:5">
      <c r="A9" s="12" t="s">
        <v>103</v>
      </c>
      <c r="B9" s="12" t="s">
        <v>104</v>
      </c>
      <c r="C9" s="12">
        <v>0</v>
      </c>
      <c r="D9" s="12">
        <v>0</v>
      </c>
      <c r="E9" s="12"/>
    </row>
    <row r="10" s="1" customFormat="1" spans="1:5">
      <c r="A10" s="12" t="s">
        <v>105</v>
      </c>
      <c r="B10" s="12" t="s">
        <v>106</v>
      </c>
      <c r="C10" s="12">
        <v>0</v>
      </c>
      <c r="D10" s="12">
        <v>0</v>
      </c>
      <c r="E10" s="12"/>
    </row>
    <row r="11" s="1" customFormat="1" spans="1:5">
      <c r="A11" s="12" t="s">
        <v>107</v>
      </c>
      <c r="B11" s="12" t="s">
        <v>108</v>
      </c>
      <c r="C11" s="12">
        <v>70</v>
      </c>
      <c r="D11" s="12"/>
      <c r="E11" s="12">
        <v>70</v>
      </c>
    </row>
    <row r="12" s="1" customFormat="1" spans="1:5">
      <c r="A12" s="12" t="s">
        <v>109</v>
      </c>
      <c r="B12" s="12" t="s">
        <v>110</v>
      </c>
      <c r="C12" s="12">
        <v>70</v>
      </c>
      <c r="D12" s="12"/>
      <c r="E12" s="12">
        <v>70</v>
      </c>
    </row>
    <row r="13" s="1" customFormat="1" spans="1:5">
      <c r="A13" s="12" t="s">
        <v>111</v>
      </c>
      <c r="B13" s="12" t="s">
        <v>112</v>
      </c>
      <c r="C13" s="12">
        <f>C14+C15</f>
        <v>1079.71</v>
      </c>
      <c r="D13" s="12">
        <f>D14+D15</f>
        <v>379.71</v>
      </c>
      <c r="E13" s="12">
        <f t="shared" ref="E13" si="0">E14+E15</f>
        <v>700</v>
      </c>
    </row>
    <row r="14" s="1" customFormat="1" spans="1:5">
      <c r="A14" s="12" t="s">
        <v>113</v>
      </c>
      <c r="B14" s="12" t="s">
        <v>106</v>
      </c>
      <c r="C14" s="12">
        <f>D14</f>
        <v>379.71</v>
      </c>
      <c r="D14" s="35">
        <f>378.21+1.5</f>
        <v>379.71</v>
      </c>
      <c r="E14" s="12"/>
    </row>
    <row r="15" s="1" customFormat="1" spans="1:5">
      <c r="A15" s="12" t="s">
        <v>114</v>
      </c>
      <c r="B15" s="12" t="s">
        <v>115</v>
      </c>
      <c r="C15" s="12">
        <v>700</v>
      </c>
      <c r="D15" s="12"/>
      <c r="E15" s="12">
        <v>700</v>
      </c>
    </row>
    <row r="16" s="1" customFormat="1" spans="1:5">
      <c r="A16" s="12" t="s">
        <v>118</v>
      </c>
      <c r="B16" s="12" t="s">
        <v>119</v>
      </c>
      <c r="C16" s="12">
        <v>15.167672</v>
      </c>
      <c r="D16" s="12">
        <v>15.167672</v>
      </c>
      <c r="E16" s="12"/>
    </row>
    <row r="17" s="1" customFormat="1" spans="1:5">
      <c r="A17" s="12" t="s">
        <v>120</v>
      </c>
      <c r="B17" s="12" t="s">
        <v>121</v>
      </c>
      <c r="C17" s="12">
        <v>14.955072</v>
      </c>
      <c r="D17" s="12">
        <v>14.955072</v>
      </c>
      <c r="E17" s="12"/>
    </row>
    <row r="18" s="1" customFormat="1" spans="1:5">
      <c r="A18" s="12" t="s">
        <v>122</v>
      </c>
      <c r="B18" s="12" t="s">
        <v>123</v>
      </c>
      <c r="C18" s="12">
        <v>14.955072</v>
      </c>
      <c r="D18" s="12">
        <v>14.955072</v>
      </c>
      <c r="E18" s="12"/>
    </row>
    <row r="19" s="1" customFormat="1" spans="1:5">
      <c r="A19" s="12" t="s">
        <v>124</v>
      </c>
      <c r="B19" s="12" t="s">
        <v>125</v>
      </c>
      <c r="C19" s="12">
        <v>0.2126</v>
      </c>
      <c r="D19" s="12">
        <v>0.2126</v>
      </c>
      <c r="E19" s="12"/>
    </row>
    <row r="20" s="1" customFormat="1" spans="1:5">
      <c r="A20" s="12" t="s">
        <v>126</v>
      </c>
      <c r="B20" s="12" t="s">
        <v>127</v>
      </c>
      <c r="C20" s="12">
        <v>0.2126</v>
      </c>
      <c r="D20" s="12">
        <v>0.2126</v>
      </c>
      <c r="E20" s="12"/>
    </row>
    <row r="21" s="1" customFormat="1" spans="1:5">
      <c r="A21" s="12" t="s">
        <v>128</v>
      </c>
      <c r="B21" s="12" t="s">
        <v>129</v>
      </c>
      <c r="C21" s="12">
        <v>12.080748</v>
      </c>
      <c r="D21" s="12">
        <v>12.080748</v>
      </c>
      <c r="E21" s="12"/>
    </row>
    <row r="22" s="1" customFormat="1" spans="1:5">
      <c r="A22" s="12" t="s">
        <v>130</v>
      </c>
      <c r="B22" s="12" t="s">
        <v>131</v>
      </c>
      <c r="C22" s="12">
        <v>12.080748</v>
      </c>
      <c r="D22" s="12">
        <v>12.080748</v>
      </c>
      <c r="E22" s="12"/>
    </row>
    <row r="23" s="1" customFormat="1" spans="1:5">
      <c r="A23" s="12" t="s">
        <v>132</v>
      </c>
      <c r="B23" s="12" t="s">
        <v>133</v>
      </c>
      <c r="C23" s="12">
        <v>6.532716</v>
      </c>
      <c r="D23" s="12">
        <v>6.532716</v>
      </c>
      <c r="E23" s="12"/>
    </row>
    <row r="24" s="1" customFormat="1" spans="1:5">
      <c r="A24" s="12" t="s">
        <v>134</v>
      </c>
      <c r="B24" s="12" t="s">
        <v>135</v>
      </c>
      <c r="C24" s="12">
        <v>5.548032</v>
      </c>
      <c r="D24" s="12">
        <v>5.548032</v>
      </c>
      <c r="E24" s="12"/>
    </row>
    <row r="25" s="1" customFormat="1" spans="1:5">
      <c r="A25" s="12" t="s">
        <v>141</v>
      </c>
      <c r="B25" s="12" t="s">
        <v>142</v>
      </c>
      <c r="C25" s="12">
        <f>343.68+5</f>
        <v>348.68</v>
      </c>
      <c r="D25" s="12"/>
      <c r="E25" s="12">
        <v>348.68</v>
      </c>
    </row>
    <row r="26" s="1" customFormat="1" spans="1:5">
      <c r="A26" s="12" t="s">
        <v>143</v>
      </c>
      <c r="B26" s="12" t="s">
        <v>144</v>
      </c>
      <c r="C26" s="12">
        <v>338.68</v>
      </c>
      <c r="D26" s="12"/>
      <c r="E26" s="12">
        <v>338.68</v>
      </c>
    </row>
    <row r="27" s="1" customFormat="1" spans="1:5">
      <c r="A27" s="12" t="s">
        <v>145</v>
      </c>
      <c r="B27" s="12" t="s">
        <v>146</v>
      </c>
      <c r="C27" s="12">
        <v>338.68</v>
      </c>
      <c r="D27" s="12"/>
      <c r="E27" s="12">
        <v>338.68</v>
      </c>
    </row>
    <row r="28" s="1" customFormat="1" spans="1:5">
      <c r="A28" s="12" t="s">
        <v>103</v>
      </c>
      <c r="B28" s="12" t="s">
        <v>147</v>
      </c>
      <c r="C28" s="12">
        <v>10</v>
      </c>
      <c r="D28" s="12"/>
      <c r="E28" s="12">
        <v>10</v>
      </c>
    </row>
    <row r="29" s="1" customFormat="1" spans="1:5">
      <c r="A29" s="12" t="s">
        <v>148</v>
      </c>
      <c r="B29" s="12" t="s">
        <v>149</v>
      </c>
      <c r="C29" s="12">
        <v>10</v>
      </c>
      <c r="D29" s="12"/>
      <c r="E29" s="12">
        <v>10</v>
      </c>
    </row>
    <row r="30" s="1" customFormat="1" spans="1:5">
      <c r="A30" s="12" t="s">
        <v>153</v>
      </c>
      <c r="B30" s="12" t="s">
        <v>154</v>
      </c>
      <c r="C30" s="12">
        <v>33.7812</v>
      </c>
      <c r="D30" s="12">
        <v>33.7812</v>
      </c>
      <c r="E30" s="12"/>
    </row>
    <row r="31" s="1" customFormat="1" spans="1:5">
      <c r="A31" s="12" t="s">
        <v>143</v>
      </c>
      <c r="B31" s="12" t="s">
        <v>155</v>
      </c>
      <c r="C31" s="12">
        <v>33.7812</v>
      </c>
      <c r="D31" s="12">
        <v>33.7812</v>
      </c>
      <c r="E31" s="12"/>
    </row>
    <row r="32" s="1" customFormat="1" spans="1:5">
      <c r="A32" s="12" t="s">
        <v>156</v>
      </c>
      <c r="B32" s="12" t="s">
        <v>157</v>
      </c>
      <c r="C32" s="12">
        <v>33.7812</v>
      </c>
      <c r="D32" s="12">
        <v>33.7812</v>
      </c>
      <c r="E32" s="12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</sheetData>
  <mergeCells count="3">
    <mergeCell ref="A2:E2"/>
    <mergeCell ref="A4:B4"/>
    <mergeCell ref="C4:E4"/>
  </mergeCells>
  <printOptions horizontalCentered="1"/>
  <pageMargins left="0.700694444444445" right="0.700694444444445" top="0.550694444444444" bottom="0.751388888888889" header="0.298611111111111" footer="0.298611111111111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selection activeCell="G17" sqref="G17:J17"/>
    </sheetView>
  </sheetViews>
  <sheetFormatPr defaultColWidth="9" defaultRowHeight="15"/>
  <cols>
    <col min="1" max="1" width="20.375" style="1" customWidth="1"/>
    <col min="2" max="2" width="32.125" style="1" customWidth="1"/>
    <col min="3" max="5" width="20.375" style="1" customWidth="1"/>
    <col min="6" max="6" width="9" style="1"/>
    <col min="7" max="7" width="16.125" style="1" customWidth="1"/>
    <col min="8" max="8" width="11.75" style="1" customWidth="1"/>
    <col min="9" max="9" width="9" style="1"/>
    <col min="10" max="16384" width="9" style="2"/>
  </cols>
  <sheetData>
    <row r="1" s="1" customFormat="1" spans="1:7">
      <c r="A1" s="3"/>
      <c r="B1" s="3"/>
      <c r="C1" s="3"/>
      <c r="D1" s="3"/>
      <c r="E1" s="3"/>
      <c r="F1" s="3"/>
      <c r="G1" s="3"/>
    </row>
    <row r="2" s="1" customFormat="1" ht="27" spans="1:7">
      <c r="A2" s="5" t="s">
        <v>180</v>
      </c>
      <c r="B2" s="5"/>
      <c r="C2" s="5"/>
      <c r="D2" s="5"/>
      <c r="E2" s="5"/>
      <c r="F2" s="6"/>
      <c r="G2" s="6"/>
    </row>
    <row r="3" s="1" customFormat="1" spans="1:7">
      <c r="A3" s="13" t="s">
        <v>83</v>
      </c>
      <c r="B3" s="8"/>
      <c r="C3" s="8"/>
      <c r="D3" s="8"/>
      <c r="E3" s="4" t="s">
        <v>59</v>
      </c>
      <c r="F3" s="3"/>
      <c r="G3" s="3"/>
    </row>
    <row r="4" s="1" customFormat="1" spans="1:7">
      <c r="A4" s="9" t="s">
        <v>181</v>
      </c>
      <c r="B4" s="9"/>
      <c r="C4" s="9" t="s">
        <v>182</v>
      </c>
      <c r="D4" s="9"/>
      <c r="E4" s="9"/>
      <c r="F4" s="3"/>
      <c r="G4" s="3"/>
    </row>
    <row r="5" s="1" customFormat="1" spans="1:7">
      <c r="A5" s="9" t="s">
        <v>163</v>
      </c>
      <c r="B5" s="23" t="s">
        <v>164</v>
      </c>
      <c r="C5" s="24" t="s">
        <v>86</v>
      </c>
      <c r="D5" s="24" t="s">
        <v>183</v>
      </c>
      <c r="E5" s="24" t="s">
        <v>24</v>
      </c>
      <c r="F5" s="3"/>
      <c r="G5" s="3"/>
    </row>
    <row r="6" s="1" customFormat="1" spans="1:7">
      <c r="A6" s="25" t="s">
        <v>100</v>
      </c>
      <c r="B6" s="25" t="s">
        <v>100</v>
      </c>
      <c r="C6" s="26">
        <v>1</v>
      </c>
      <c r="D6" s="26">
        <f>C6+1</f>
        <v>2</v>
      </c>
      <c r="E6" s="26">
        <f>D6+1</f>
        <v>3</v>
      </c>
      <c r="F6" s="3"/>
      <c r="G6" s="3"/>
    </row>
    <row r="7" s="1" customFormat="1" spans="1:8">
      <c r="A7" s="11"/>
      <c r="B7" s="11" t="s">
        <v>86</v>
      </c>
      <c r="C7" s="21">
        <f>D7+E7</f>
        <v>440.741262</v>
      </c>
      <c r="D7" s="21">
        <f>D8+D34</f>
        <v>375.48052</v>
      </c>
      <c r="E7" s="21">
        <v>65.260742</v>
      </c>
      <c r="F7" s="27"/>
      <c r="G7" s="27"/>
      <c r="H7" s="28"/>
    </row>
    <row r="8" s="1" customFormat="1" spans="1:5">
      <c r="A8" s="11" t="s">
        <v>184</v>
      </c>
      <c r="B8" s="11" t="s">
        <v>185</v>
      </c>
      <c r="C8" s="21">
        <f>D8+E8</f>
        <v>374.74872</v>
      </c>
      <c r="D8" s="21">
        <f>SUM(D9:D19)</f>
        <v>374.74872</v>
      </c>
      <c r="E8" s="21"/>
    </row>
    <row r="9" s="1" customFormat="1" spans="1:5">
      <c r="A9" s="11" t="s">
        <v>186</v>
      </c>
      <c r="B9" s="11" t="s">
        <v>187</v>
      </c>
      <c r="C9" s="21">
        <f t="shared" ref="C9:C36" si="0">D9+E9</f>
        <v>52.9572</v>
      </c>
      <c r="D9" s="21">
        <v>52.9572</v>
      </c>
      <c r="E9" s="21"/>
    </row>
    <row r="10" s="1" customFormat="1" spans="1:5">
      <c r="A10" s="11" t="s">
        <v>188</v>
      </c>
      <c r="B10" s="11" t="s">
        <v>189</v>
      </c>
      <c r="C10" s="21">
        <f t="shared" si="0"/>
        <v>39.51</v>
      </c>
      <c r="D10" s="21">
        <v>39.51</v>
      </c>
      <c r="E10" s="21"/>
    </row>
    <row r="11" s="1" customFormat="1" spans="1:5">
      <c r="A11" s="11" t="s">
        <v>190</v>
      </c>
      <c r="B11" s="11" t="s">
        <v>191</v>
      </c>
      <c r="C11" s="21">
        <f t="shared" si="0"/>
        <v>4.4131</v>
      </c>
      <c r="D11" s="21">
        <v>4.4131</v>
      </c>
      <c r="E11" s="21"/>
    </row>
    <row r="12" s="1" customFormat="1" spans="1:5">
      <c r="A12" s="11" t="s">
        <v>192</v>
      </c>
      <c r="B12" s="11" t="s">
        <v>193</v>
      </c>
      <c r="C12" s="21">
        <f t="shared" si="0"/>
        <v>13.104</v>
      </c>
      <c r="D12" s="21">
        <v>13.104</v>
      </c>
      <c r="E12" s="21"/>
    </row>
    <row r="13" s="1" customFormat="1" spans="1:5">
      <c r="A13" s="11" t="s">
        <v>194</v>
      </c>
      <c r="B13" s="11" t="s">
        <v>195</v>
      </c>
      <c r="C13" s="29">
        <v>155</v>
      </c>
      <c r="D13" s="21">
        <v>155</v>
      </c>
      <c r="E13" s="21"/>
    </row>
    <row r="14" s="1" customFormat="1" spans="1:5">
      <c r="A14" s="11" t="s">
        <v>196</v>
      </c>
      <c r="B14" s="11" t="s">
        <v>197</v>
      </c>
      <c r="C14" s="21">
        <f t="shared" si="0"/>
        <v>14.955072</v>
      </c>
      <c r="D14" s="21">
        <v>14.955072</v>
      </c>
      <c r="E14" s="21"/>
    </row>
    <row r="15" s="1" customFormat="1" spans="1:5">
      <c r="A15" s="11" t="s">
        <v>198</v>
      </c>
      <c r="B15" s="11" t="s">
        <v>199</v>
      </c>
      <c r="C15" s="21">
        <f t="shared" si="0"/>
        <v>6.532716</v>
      </c>
      <c r="D15" s="21">
        <v>6.532716</v>
      </c>
      <c r="E15" s="21"/>
    </row>
    <row r="16" s="1" customFormat="1" spans="1:9">
      <c r="A16" s="11" t="s">
        <v>200</v>
      </c>
      <c r="B16" s="11" t="s">
        <v>201</v>
      </c>
      <c r="C16" s="21">
        <f t="shared" si="0"/>
        <v>5.548032</v>
      </c>
      <c r="D16" s="21">
        <v>5.548032</v>
      </c>
      <c r="E16" s="21"/>
      <c r="G16" s="30"/>
      <c r="I16" s="33"/>
    </row>
    <row r="17" s="1" customFormat="1" spans="1:5">
      <c r="A17" s="11" t="s">
        <v>202</v>
      </c>
      <c r="B17" s="11" t="s">
        <v>203</v>
      </c>
      <c r="C17" s="21">
        <f t="shared" si="0"/>
        <v>0.2126</v>
      </c>
      <c r="D17" s="21">
        <v>0.2126</v>
      </c>
      <c r="E17" s="21"/>
    </row>
    <row r="18" s="1" customFormat="1" spans="1:5">
      <c r="A18" s="11" t="s">
        <v>204</v>
      </c>
      <c r="B18" s="11" t="s">
        <v>205</v>
      </c>
      <c r="C18" s="21">
        <f t="shared" si="0"/>
        <v>33.7812</v>
      </c>
      <c r="D18" s="21">
        <v>33.7812</v>
      </c>
      <c r="E18" s="21"/>
    </row>
    <row r="19" s="1" customFormat="1" spans="1:7">
      <c r="A19" s="11" t="s">
        <v>206</v>
      </c>
      <c r="B19" s="11" t="s">
        <v>207</v>
      </c>
      <c r="C19" s="21">
        <f t="shared" si="0"/>
        <v>48.7348</v>
      </c>
      <c r="D19" s="21">
        <v>48.7348</v>
      </c>
      <c r="E19" s="21"/>
      <c r="G19" s="30"/>
    </row>
    <row r="20" s="1" customFormat="1" spans="1:8">
      <c r="A20" s="11" t="s">
        <v>208</v>
      </c>
      <c r="B20" s="11" t="s">
        <v>209</v>
      </c>
      <c r="C20" s="21">
        <f t="shared" si="0"/>
        <v>65.260742</v>
      </c>
      <c r="D20" s="21"/>
      <c r="E20" s="21">
        <v>65.260742</v>
      </c>
      <c r="H20" s="31"/>
    </row>
    <row r="21" s="1" customFormat="1" spans="1:7">
      <c r="A21" s="11" t="s">
        <v>210</v>
      </c>
      <c r="B21" s="11" t="s">
        <v>211</v>
      </c>
      <c r="C21" s="21">
        <f t="shared" si="0"/>
        <v>25</v>
      </c>
      <c r="D21" s="21"/>
      <c r="E21" s="21">
        <v>25</v>
      </c>
      <c r="G21" s="32"/>
    </row>
    <row r="22" s="1" customFormat="1" spans="1:5">
      <c r="A22" s="11" t="s">
        <v>212</v>
      </c>
      <c r="B22" s="11" t="s">
        <v>213</v>
      </c>
      <c r="C22" s="21">
        <f t="shared" si="0"/>
        <v>2</v>
      </c>
      <c r="D22" s="21"/>
      <c r="E22" s="21">
        <v>2</v>
      </c>
    </row>
    <row r="23" s="1" customFormat="1" spans="1:5">
      <c r="A23" s="11" t="s">
        <v>214</v>
      </c>
      <c r="B23" s="11" t="s">
        <v>215</v>
      </c>
      <c r="C23" s="21">
        <f t="shared" si="0"/>
        <v>0.62</v>
      </c>
      <c r="D23" s="21"/>
      <c r="E23" s="21">
        <v>0.62</v>
      </c>
    </row>
    <row r="24" s="1" customFormat="1" spans="1:5">
      <c r="A24" s="11" t="s">
        <v>216</v>
      </c>
      <c r="B24" s="11" t="s">
        <v>217</v>
      </c>
      <c r="C24" s="21">
        <f t="shared" si="0"/>
        <v>0.36</v>
      </c>
      <c r="D24" s="21"/>
      <c r="E24" s="21">
        <v>0.36</v>
      </c>
    </row>
    <row r="25" s="1" customFormat="1" spans="1:5">
      <c r="A25" s="11" t="s">
        <v>218</v>
      </c>
      <c r="B25" s="11" t="s">
        <v>219</v>
      </c>
      <c r="C25" s="21">
        <f t="shared" si="0"/>
        <v>2.5007</v>
      </c>
      <c r="D25" s="21"/>
      <c r="E25" s="21">
        <v>2.5007</v>
      </c>
    </row>
    <row r="26" s="1" customFormat="1" spans="1:5">
      <c r="A26" s="11" t="s">
        <v>220</v>
      </c>
      <c r="B26" s="11" t="s">
        <v>221</v>
      </c>
      <c r="C26" s="21">
        <f t="shared" si="0"/>
        <v>1.5</v>
      </c>
      <c r="D26" s="21"/>
      <c r="E26" s="21">
        <v>1.5</v>
      </c>
    </row>
    <row r="27" s="1" customFormat="1" spans="1:5">
      <c r="A27" s="11" t="s">
        <v>222</v>
      </c>
      <c r="B27" s="11" t="s">
        <v>223</v>
      </c>
      <c r="C27" s="21">
        <f t="shared" si="0"/>
        <v>2</v>
      </c>
      <c r="D27" s="21"/>
      <c r="E27" s="21">
        <v>2</v>
      </c>
    </row>
    <row r="28" s="1" customFormat="1" spans="1:5">
      <c r="A28" s="11" t="s">
        <v>224</v>
      </c>
      <c r="B28" s="11" t="s">
        <v>225</v>
      </c>
      <c r="C28" s="21">
        <f t="shared" si="0"/>
        <v>2</v>
      </c>
      <c r="D28" s="21"/>
      <c r="E28" s="21">
        <v>2</v>
      </c>
    </row>
    <row r="29" s="1" customFormat="1" spans="1:5">
      <c r="A29" s="11" t="s">
        <v>226</v>
      </c>
      <c r="B29" s="11" t="s">
        <v>227</v>
      </c>
      <c r="C29" s="21">
        <f t="shared" si="0"/>
        <v>2</v>
      </c>
      <c r="D29" s="21"/>
      <c r="E29" s="21">
        <v>2</v>
      </c>
    </row>
    <row r="30" s="1" customFormat="1" spans="1:5">
      <c r="A30" s="11" t="s">
        <v>228</v>
      </c>
      <c r="B30" s="11" t="s">
        <v>229</v>
      </c>
      <c r="C30" s="21">
        <f t="shared" si="0"/>
        <v>3.500042</v>
      </c>
      <c r="D30" s="21"/>
      <c r="E30" s="21">
        <v>3.500042</v>
      </c>
    </row>
    <row r="31" s="1" customFormat="1" spans="1:5">
      <c r="A31" s="11" t="s">
        <v>230</v>
      </c>
      <c r="B31" s="11" t="s">
        <v>231</v>
      </c>
      <c r="C31" s="21">
        <f t="shared" si="0"/>
        <v>6.93</v>
      </c>
      <c r="D31" s="21"/>
      <c r="E31" s="21">
        <v>6.93</v>
      </c>
    </row>
    <row r="32" s="1" customFormat="1" spans="1:5">
      <c r="A32" s="11" t="s">
        <v>232</v>
      </c>
      <c r="B32" s="11" t="s">
        <v>233</v>
      </c>
      <c r="C32" s="21">
        <f t="shared" si="0"/>
        <v>10.85</v>
      </c>
      <c r="D32" s="21"/>
      <c r="E32" s="21">
        <v>10.85</v>
      </c>
    </row>
    <row r="33" s="1" customFormat="1" spans="1:5">
      <c r="A33" s="11" t="s">
        <v>234</v>
      </c>
      <c r="B33" s="11" t="s">
        <v>235</v>
      </c>
      <c r="C33" s="21">
        <f t="shared" si="0"/>
        <v>6</v>
      </c>
      <c r="D33" s="21"/>
      <c r="E33" s="21">
        <v>6</v>
      </c>
    </row>
    <row r="34" s="1" customFormat="1" spans="1:5">
      <c r="A34" s="11" t="s">
        <v>236</v>
      </c>
      <c r="B34" s="11" t="s">
        <v>237</v>
      </c>
      <c r="C34" s="21">
        <f t="shared" si="0"/>
        <v>0.7318</v>
      </c>
      <c r="D34" s="21">
        <v>0.7318</v>
      </c>
      <c r="E34" s="21"/>
    </row>
    <row r="35" s="1" customFormat="1" spans="1:5">
      <c r="A35" s="11" t="s">
        <v>238</v>
      </c>
      <c r="B35" s="11" t="s">
        <v>239</v>
      </c>
      <c r="C35" s="21">
        <f t="shared" si="0"/>
        <v>0.7158</v>
      </c>
      <c r="D35" s="21">
        <v>0.7158</v>
      </c>
      <c r="E35" s="21"/>
    </row>
    <row r="36" s="1" customFormat="1" spans="1:5">
      <c r="A36" s="11" t="s">
        <v>240</v>
      </c>
      <c r="B36" s="11" t="s">
        <v>241</v>
      </c>
      <c r="C36" s="21">
        <f t="shared" si="0"/>
        <v>0.01</v>
      </c>
      <c r="D36" s="21">
        <v>0.01</v>
      </c>
      <c r="E36" s="21"/>
    </row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</sheetData>
  <mergeCells count="3">
    <mergeCell ref="A2:E2"/>
    <mergeCell ref="A4:B4"/>
    <mergeCell ref="C4:E4"/>
  </mergeCells>
  <printOptions horizontalCentered="1"/>
  <pageMargins left="0.865972222222222" right="0.700694444444445" top="0.511805555555556" bottom="0.472222222222222" header="0.298611111111111" footer="0.298611111111111"/>
  <pageSetup paperSize="9" scale="9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N10" sqref="N10"/>
    </sheetView>
  </sheetViews>
  <sheetFormatPr defaultColWidth="9" defaultRowHeight="15" outlineLevelCol="7"/>
  <cols>
    <col min="1" max="1" width="9" style="1"/>
    <col min="2" max="2" width="17.5" style="1" customWidth="1"/>
    <col min="3" max="3" width="12.75" style="1" customWidth="1"/>
    <col min="4" max="4" width="11.375" style="1" customWidth="1"/>
    <col min="5" max="6" width="15.625" style="1" customWidth="1"/>
    <col min="7" max="7" width="12.375" style="1" customWidth="1"/>
    <col min="8" max="8" width="14.125" style="1" customWidth="1"/>
    <col min="9" max="9" width="9" style="1"/>
    <col min="10" max="16384" width="9" style="2"/>
  </cols>
  <sheetData>
    <row r="1" s="1" customFormat="1" spans="8:8">
      <c r="H1" s="14"/>
    </row>
    <row r="2" s="1" customFormat="1" ht="27" spans="1:8">
      <c r="A2" s="5" t="s">
        <v>242</v>
      </c>
      <c r="B2" s="5"/>
      <c r="C2" s="5"/>
      <c r="D2" s="5"/>
      <c r="E2" s="5"/>
      <c r="F2" s="5"/>
      <c r="G2" s="5"/>
      <c r="H2" s="5"/>
    </row>
    <row r="3" s="1" customFormat="1" ht="15.75" spans="1:8">
      <c r="A3" s="7" t="s">
        <v>159</v>
      </c>
      <c r="B3" s="7"/>
      <c r="C3" s="7"/>
      <c r="D3" s="7"/>
      <c r="E3" s="15"/>
      <c r="F3" s="15"/>
      <c r="G3" s="15"/>
      <c r="H3" s="4" t="s">
        <v>59</v>
      </c>
    </row>
    <row r="4" s="1" customFormat="1" spans="1:8">
      <c r="A4" s="9" t="s">
        <v>243</v>
      </c>
      <c r="B4" s="9" t="s">
        <v>244</v>
      </c>
      <c r="C4" s="9" t="s">
        <v>86</v>
      </c>
      <c r="D4" s="16" t="s">
        <v>245</v>
      </c>
      <c r="E4" s="16" t="s">
        <v>246</v>
      </c>
      <c r="F4" s="16" t="s">
        <v>247</v>
      </c>
      <c r="G4" s="16" t="s">
        <v>248</v>
      </c>
      <c r="H4" s="16" t="s">
        <v>249</v>
      </c>
    </row>
    <row r="5" s="1" customFormat="1" spans="1:8">
      <c r="A5" s="9"/>
      <c r="B5" s="9"/>
      <c r="C5" s="9"/>
      <c r="D5" s="16"/>
      <c r="E5" s="16"/>
      <c r="F5" s="16"/>
      <c r="G5" s="16"/>
      <c r="H5" s="16"/>
    </row>
    <row r="6" s="1" customFormat="1" ht="21" customHeight="1" spans="1:8">
      <c r="A6" s="17" t="s">
        <v>100</v>
      </c>
      <c r="B6" s="17" t="s">
        <v>100</v>
      </c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9">
        <v>6</v>
      </c>
    </row>
    <row r="7" s="1" customFormat="1" ht="23" customHeight="1" spans="1:8">
      <c r="A7" s="20"/>
      <c r="B7" s="20" t="s">
        <v>86</v>
      </c>
      <c r="C7" s="21">
        <f>D7+E7+F7</f>
        <v>236.2</v>
      </c>
      <c r="D7" s="21">
        <v>8.73</v>
      </c>
      <c r="E7" s="22">
        <v>1.94</v>
      </c>
      <c r="F7" s="22">
        <v>225.53</v>
      </c>
      <c r="G7" s="21"/>
      <c r="H7" s="21"/>
    </row>
    <row r="8" s="1" customFormat="1" ht="32" customHeight="1" spans="1:8">
      <c r="A8" s="20" t="s">
        <v>250</v>
      </c>
      <c r="B8" s="20" t="s">
        <v>2</v>
      </c>
      <c r="C8" s="21">
        <f>D8+E8+F8</f>
        <v>236.2</v>
      </c>
      <c r="D8" s="21">
        <v>8.73</v>
      </c>
      <c r="E8" s="22">
        <v>1.94</v>
      </c>
      <c r="F8" s="22">
        <v>225.53</v>
      </c>
      <c r="G8" s="21"/>
      <c r="H8" s="21"/>
    </row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17" sqref="G17:J17"/>
    </sheetView>
  </sheetViews>
  <sheetFormatPr defaultColWidth="28" defaultRowHeight="15" outlineLevelCol="7"/>
  <cols>
    <col min="1" max="1" width="28" style="1"/>
    <col min="2" max="2" width="26.125" style="1" customWidth="1"/>
    <col min="3" max="3" width="25.125" style="1" customWidth="1"/>
    <col min="4" max="4" width="24.75" style="1" customWidth="1"/>
    <col min="5" max="5" width="27.625" style="1" customWidth="1"/>
    <col min="6" max="9" width="28" style="1"/>
    <col min="10" max="16384" width="28" style="2"/>
  </cols>
  <sheetData>
    <row r="1" s="1" customFormat="1" spans="1:7">
      <c r="A1" s="3"/>
      <c r="B1" s="3"/>
      <c r="C1" s="3"/>
      <c r="D1" s="8" t="s">
        <v>251</v>
      </c>
      <c r="E1" s="8"/>
      <c r="F1" s="3"/>
      <c r="G1" s="3"/>
    </row>
    <row r="2" s="1" customFormat="1" ht="27" spans="1:7">
      <c r="A2" s="5" t="s">
        <v>252</v>
      </c>
      <c r="B2" s="5"/>
      <c r="C2" s="5"/>
      <c r="D2" s="5"/>
      <c r="E2" s="5"/>
      <c r="F2" s="6"/>
      <c r="G2" s="6"/>
    </row>
    <row r="3" s="1" customFormat="1" spans="1:7">
      <c r="A3" s="13"/>
      <c r="B3" s="8"/>
      <c r="C3" s="8"/>
      <c r="D3" s="8"/>
      <c r="E3" s="4" t="s">
        <v>59</v>
      </c>
      <c r="F3" s="3"/>
      <c r="G3" s="3"/>
    </row>
    <row r="4" s="1" customFormat="1" spans="1:7">
      <c r="A4" s="9" t="s">
        <v>160</v>
      </c>
      <c r="B4" s="9"/>
      <c r="C4" s="9" t="s">
        <v>179</v>
      </c>
      <c r="D4" s="9"/>
      <c r="E4" s="9"/>
      <c r="F4" s="3"/>
      <c r="G4" s="3"/>
    </row>
    <row r="5" s="1" customFormat="1" spans="1:7">
      <c r="A5" s="9" t="s">
        <v>163</v>
      </c>
      <c r="B5" s="9" t="s">
        <v>164</v>
      </c>
      <c r="C5" s="9" t="s">
        <v>86</v>
      </c>
      <c r="D5" s="9" t="s">
        <v>161</v>
      </c>
      <c r="E5" s="9" t="s">
        <v>162</v>
      </c>
      <c r="F5" s="3"/>
      <c r="G5" s="3"/>
    </row>
    <row r="6" s="1" customFormat="1" spans="1:8">
      <c r="A6" s="9" t="s">
        <v>100</v>
      </c>
      <c r="B6" s="9" t="s">
        <v>100</v>
      </c>
      <c r="C6" s="9">
        <v>1</v>
      </c>
      <c r="D6" s="9">
        <f>C6+1</f>
        <v>2</v>
      </c>
      <c r="E6" s="9">
        <f>D6+1</f>
        <v>3</v>
      </c>
      <c r="F6" s="3"/>
      <c r="G6" s="3"/>
      <c r="H6" s="10"/>
    </row>
    <row r="7" s="1" customFormat="1" spans="1:7">
      <c r="A7" s="11"/>
      <c r="B7" s="11"/>
      <c r="C7" s="12"/>
      <c r="D7" s="12"/>
      <c r="E7" s="12"/>
      <c r="F7" s="3"/>
      <c r="G7" s="3"/>
    </row>
    <row r="8" s="1" customFormat="1"/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</sheetData>
  <mergeCells count="3">
    <mergeCell ref="A2:E2"/>
    <mergeCell ref="A4:B4"/>
    <mergeCell ref="C4:E4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部门整体支出绩效目标表 (2)</vt:lpstr>
      <vt:lpstr>收支预算总表</vt:lpstr>
      <vt:lpstr>单位收入总表</vt:lpstr>
      <vt:lpstr>单位支出总表</vt:lpstr>
      <vt:lpstr>财政收支总表</vt:lpstr>
      <vt:lpstr>一般公共预算支出表</vt:lpstr>
      <vt:lpstr>一般公共预算基本支出表</vt:lpstr>
      <vt:lpstr>三公表</vt:lpstr>
      <vt:lpstr>政府性基金</vt:lpstr>
      <vt:lpstr>国有资本经营</vt:lpstr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韩少  Candy</cp:lastModifiedBy>
  <dcterms:created xsi:type="dcterms:W3CDTF">2006-09-13T11:21:00Z</dcterms:created>
  <dcterms:modified xsi:type="dcterms:W3CDTF">2023-08-09T02:19:33Z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7CA1CCFFB3D64D839FDE90C0A849097D</vt:lpwstr>
  </property>
  <property fmtid="{D5CDD505-2E9C-101B-9397-08002B2CF9AE}" pid="3" name="KSOProductBuildVer">
    <vt:lpwstr>2052-12.1.0.15120</vt:lpwstr>
  </property>
</Properties>
</file>